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9780" windowHeight="5625" activeTab="0"/>
  </bookViews>
  <sheets>
    <sheet name="Open" sheetId="1" r:id="rId1"/>
    <sheet name="Intro" sheetId="2" r:id="rId2"/>
    <sheet name="I Plan" sheetId="3" r:id="rId3"/>
    <sheet name="Income" sheetId="4" r:id="rId4"/>
    <sheet name="I Chart" sheetId="5" r:id="rId5"/>
    <sheet name="Wealth" sheetId="6" r:id="rId6"/>
    <sheet name="B Plan" sheetId="7" r:id="rId7"/>
    <sheet name="Balance" sheetId="8" r:id="rId8"/>
    <sheet name="B Chart" sheetId="9" r:id="rId9"/>
    <sheet name="C Plan" sheetId="10" r:id="rId10"/>
    <sheet name="Cash" sheetId="11" r:id="rId11"/>
    <sheet name="Help" sheetId="12" state="hidden" r:id="rId12"/>
  </sheets>
  <definedNames>
    <definedName name="HelpInfo">'Help'!$B$2:$D$28</definedName>
    <definedName name="LastDate">'Help'!$G$5</definedName>
    <definedName name="Locker">'Help'!$G$3</definedName>
    <definedName name="NewPW">'Help'!$G$14</definedName>
    <definedName name="_xlnm.Print_Titles" localSheetId="6">'B Plan'!$A:$C</definedName>
    <definedName name="_xlnm.Print_Titles" localSheetId="7">'Balance'!$A:$C</definedName>
    <definedName name="_xlnm.Print_Titles" localSheetId="9">'C Plan'!$A:$C</definedName>
    <definedName name="_xlnm.Print_Titles" localSheetId="10">'Cash'!$A:$C</definedName>
    <definedName name="_xlnm.Print_Titles" localSheetId="11">'Help'!$A:$C</definedName>
    <definedName name="_xlnm.Print_Titles" localSheetId="2">'I Plan'!$A:$C</definedName>
    <definedName name="_xlnm.Print_Titles" localSheetId="3">'Income'!$A:$C</definedName>
    <definedName name="_xlnm.Print_Titles" localSheetId="1">'Intro'!$A:$C</definedName>
    <definedName name="PW">'Help'!$G$2</definedName>
    <definedName name="PWs">'Help'!$G$8:$G$12</definedName>
    <definedName name="ThisDate">'Help'!$G$4</definedName>
  </definedNames>
  <calcPr fullCalcOnLoad="1"/>
</workbook>
</file>

<file path=xl/comments3.xml><?xml version="1.0" encoding="utf-8"?>
<comments xmlns="http://schemas.openxmlformats.org/spreadsheetml/2006/main">
  <authors>
    <author>Dave</author>
  </authors>
  <commentList>
    <comment ref="C4" authorId="0">
      <text>
        <r>
          <rPr>
            <sz val="12"/>
            <rFont val="Tahoma"/>
            <family val="2"/>
          </rPr>
          <t>Write in names of sources of salaries and wages, and fill in each year's gross amount (from W-2s or other records)</t>
        </r>
      </text>
    </comment>
    <comment ref="C18" authorId="0">
      <text>
        <r>
          <rPr>
            <sz val="12"/>
            <rFont val="Tahoma"/>
            <family val="2"/>
          </rPr>
          <t>Write in names of expense categories, and fill in each year's gross amount (from Quicken or other records)</t>
        </r>
      </text>
    </comment>
  </commentList>
</comments>
</file>

<file path=xl/comments4.xml><?xml version="1.0" encoding="utf-8"?>
<comments xmlns="http://schemas.openxmlformats.org/spreadsheetml/2006/main">
  <authors>
    <author>Dave</author>
  </authors>
  <commentList>
    <comment ref="C4" authorId="0">
      <text>
        <r>
          <rPr>
            <sz val="12"/>
            <rFont val="Tahoma"/>
            <family val="2"/>
          </rPr>
          <t>Write in names of sources of salaries and wages, and fill in each year's gross amount (from W-2s or other records)</t>
        </r>
      </text>
    </comment>
    <comment ref="C18" authorId="0">
      <text>
        <r>
          <rPr>
            <sz val="12"/>
            <rFont val="Tahoma"/>
            <family val="2"/>
          </rPr>
          <t>Write in names of expense categories, and fill in each year's gross amount (from Quicken or other records)</t>
        </r>
      </text>
    </comment>
  </commentList>
</comments>
</file>

<file path=xl/comments7.xml><?xml version="1.0" encoding="utf-8"?>
<comments xmlns="http://schemas.openxmlformats.org/spreadsheetml/2006/main">
  <authors>
    <author>Dave</author>
  </authors>
  <commentList>
    <comment ref="C4" authorId="0">
      <text>
        <r>
          <rPr>
            <sz val="12"/>
            <rFont val="Tahoma"/>
            <family val="2"/>
          </rPr>
          <t>Write in names of assets you owned at year end (at a very high level - do not make a detailed list on this page)</t>
        </r>
      </text>
    </comment>
    <comment ref="C36" authorId="0">
      <text>
        <r>
          <rPr>
            <sz val="12"/>
            <rFont val="Tahoma"/>
            <family val="2"/>
          </rPr>
          <t>Write in names of liability categories in the appropriate level of detail. For example, "Visa Card." Enter amounts from year end statements</t>
        </r>
      </text>
    </comment>
  </commentList>
</comments>
</file>

<file path=xl/comments8.xml><?xml version="1.0" encoding="utf-8"?>
<comments xmlns="http://schemas.openxmlformats.org/spreadsheetml/2006/main">
  <authors>
    <author>Dave</author>
  </authors>
  <commentList>
    <comment ref="C4" authorId="0">
      <text>
        <r>
          <rPr>
            <sz val="12"/>
            <rFont val="Tahoma"/>
            <family val="2"/>
          </rPr>
          <t>Write in names of assets you owned at year end (at a very high level - do not make a detailed list on this page)</t>
        </r>
      </text>
    </comment>
    <comment ref="C36" authorId="0">
      <text>
        <r>
          <rPr>
            <sz val="12"/>
            <rFont val="Tahoma"/>
            <family val="2"/>
          </rPr>
          <t>Write in names of liability categories in the appropriate level of detail. For example, "Visa Card." Enter amounts from year end statements</t>
        </r>
      </text>
    </comment>
  </commentList>
</comments>
</file>

<file path=xl/sharedStrings.xml><?xml version="1.0" encoding="utf-8"?>
<sst xmlns="http://schemas.openxmlformats.org/spreadsheetml/2006/main" count="272" uniqueCount="153">
  <si>
    <t>Assets</t>
  </si>
  <si>
    <t>Cash</t>
  </si>
  <si>
    <t>Savings</t>
  </si>
  <si>
    <t>Checking</t>
  </si>
  <si>
    <t>Stocks</t>
  </si>
  <si>
    <t>Certificates of Deposit</t>
  </si>
  <si>
    <t>Prepaid Insurance</t>
  </si>
  <si>
    <t>Home</t>
  </si>
  <si>
    <t>Personal Property</t>
  </si>
  <si>
    <t>Other</t>
  </si>
  <si>
    <t>Retirement Accounts</t>
  </si>
  <si>
    <t>IRA</t>
  </si>
  <si>
    <t>Total Assets</t>
  </si>
  <si>
    <t>Liabilities</t>
  </si>
  <si>
    <t>Total Current Liabilities</t>
  </si>
  <si>
    <t>Home Mortgage</t>
  </si>
  <si>
    <t>Total Liabilities</t>
  </si>
  <si>
    <t>Total Liabilities &amp; Net Worth</t>
  </si>
  <si>
    <t>Taxes</t>
  </si>
  <si>
    <t>Total Current Assets</t>
  </si>
  <si>
    <t>Income</t>
  </si>
  <si>
    <t>Bonds</t>
  </si>
  <si>
    <t>Mutual Funds</t>
  </si>
  <si>
    <t>Automobiles</t>
  </si>
  <si>
    <t>Loans to Others</t>
  </si>
  <si>
    <t>Other Tax Deferred</t>
  </si>
  <si>
    <t>401k/Profit Sharing</t>
  </si>
  <si>
    <t>Second Home</t>
  </si>
  <si>
    <t>Other Long-term Debt</t>
  </si>
  <si>
    <t>Employment</t>
  </si>
  <si>
    <t>Job 2</t>
  </si>
  <si>
    <t>Job 3</t>
  </si>
  <si>
    <t>Expenses</t>
  </si>
  <si>
    <t>Housing</t>
  </si>
  <si>
    <t>Food</t>
  </si>
  <si>
    <t>Clothing</t>
  </si>
  <si>
    <t>Utilities</t>
  </si>
  <si>
    <t>Medical</t>
  </si>
  <si>
    <t>December 31 of -</t>
  </si>
  <si>
    <t>Full Year -</t>
  </si>
  <si>
    <t>Summary</t>
  </si>
  <si>
    <t>Your Name</t>
  </si>
  <si>
    <t>First Year</t>
  </si>
  <si>
    <t>Name</t>
  </si>
  <si>
    <t>Cumulative Cash Flow</t>
  </si>
  <si>
    <t>Help Topics</t>
  </si>
  <si>
    <t>Income Statement</t>
  </si>
  <si>
    <t>Balance Sheet</t>
  </si>
  <si>
    <t>Cash Flow</t>
  </si>
  <si>
    <t>Income Categories</t>
  </si>
  <si>
    <t>Expense Categories</t>
  </si>
  <si>
    <t>Liability Categories</t>
  </si>
  <si>
    <t>Where it came from</t>
  </si>
  <si>
    <t>Annual salaries &amp; wages</t>
  </si>
  <si>
    <t>Annual Other Income</t>
  </si>
  <si>
    <t>Sale of assets</t>
  </si>
  <si>
    <t>Increase in liabilities</t>
  </si>
  <si>
    <t>Total from sources</t>
  </si>
  <si>
    <t>Where it went</t>
  </si>
  <si>
    <t>Annual expenses</t>
  </si>
  <si>
    <t>Purchase of assets</t>
  </si>
  <si>
    <t>Paid off liabilities</t>
  </si>
  <si>
    <t>Total to uses</t>
  </si>
  <si>
    <t>Net Cash</t>
  </si>
  <si>
    <t>Cumulative Net Cash</t>
  </si>
  <si>
    <t>Job 4</t>
  </si>
  <si>
    <t>Asset Categories</t>
  </si>
  <si>
    <t>Assets include the MARKET value of your house, your car, your personal belongings, and any other properties you own. As a rule of thumb, cars and personal property are worth less than you think. Estimate what you could sell them for under duress, and use that value. You may have many assets large enough to track separately, and may need to expand the list provided.</t>
  </si>
  <si>
    <t>Entertainment</t>
  </si>
  <si>
    <t>Standard financial statement that shows how cash was obtained and used in a fiscal period. For home use, this statement may be useful monthly when special cash flow challenges occur. For wealth building, the long view (annual) is helpful.</t>
  </si>
  <si>
    <t>Income comes from many sources, and the list in this model may not be descriptive enough for you. Change the names of the sources as needed. The first four lines are set aside for wages and salaries, and the rest of the lines for other sources. The secret to wealth is to grow the other sources over time.</t>
  </si>
  <si>
    <t>The list in this model is not exhaustive, and you may need to expand it for specific large expenses, especially recurring ones, but keep it simple. Note: investments should be listed on the balance sheet as assets. Any payments for assets (mortgage, e.g.) should be shown as expenses, and the liability (such as the mortgage) should be adjusted each year as it is paid down.</t>
  </si>
  <si>
    <t>Liabilities include mortgages, credit card debt, and any other claims that anyone has against you. You'll notice as you add liabilities that your monthly cash flow gets tighter, especially if you have high-interest credit cards to eat away at your wealth.</t>
  </si>
  <si>
    <t>The Rules for Wealth</t>
  </si>
  <si>
    <t>Standard financial statement (often called 'P&amp;L', for Profit and Loss) that presents revenue, costs, and the resulting profits for one or more fiscal periods. Translation for home use: how much money came in from all sources, and how much was spent for everyday living. The temptation is to use credit and spend more than comes in, almost guaranteeing that your income will never get far ahead of the expenses.</t>
  </si>
  <si>
    <t>Financial Literacy</t>
  </si>
  <si>
    <t>Standard financial statement that presents assets, liabilities, and equity at the end of a fiscal period (calendar year in this wealth model). This statement describes what is owned (assets) and who owns them (creditors own the liabilities, you own the equity - your Net Worth). Balance refers to the fact that Assets are exactly equalled (balanced) by Liabilities and Equity - every penny of asset value has an owner.</t>
  </si>
  <si>
    <t>Balance Chart</t>
  </si>
  <si>
    <t>Intro</t>
  </si>
  <si>
    <t>I Chart</t>
  </si>
  <si>
    <t>Balance</t>
  </si>
  <si>
    <t>B Chart</t>
  </si>
  <si>
    <t>Wealth</t>
  </si>
  <si>
    <t>It's straightforward, so why isn't everyone wealthy? 
1.  Most people are ignorant of these simple basics.
2.  Many people are too lazy or disorganized to provide even this tiny amount of focus.
3.  Some people are too busy fighting the system and blaming institutions for their misfortunes.
If this isn't you, live long and prosper!</t>
  </si>
  <si>
    <t>Good Luck!</t>
  </si>
  <si>
    <t>Created by the staff of ROI-Team, Inc. for our families and yours. Visit us at roi-team.com.</t>
  </si>
  <si>
    <t>Credits</t>
  </si>
  <si>
    <t>Income Chart</t>
  </si>
  <si>
    <t>Other Loans Outstanding</t>
  </si>
  <si>
    <t>Automobile Loans</t>
  </si>
  <si>
    <t>Credit Card Debt</t>
  </si>
  <si>
    <t>Other Notes Payable</t>
  </si>
  <si>
    <t>Housing Line of Credit</t>
  </si>
  <si>
    <t>Rule 3 - Invest</t>
  </si>
  <si>
    <t>Rule 2 - Don't Waste</t>
  </si>
  <si>
    <t>Test regularly (at least annually) to ensure your income is greater than your expenses, and that you are investing in assets that are adding to your wealth. Avoid liabilities as much as possible, and develop a plan to reduce them faster than they can grow. Write the plan down, post it prominently, and follow it.</t>
  </si>
  <si>
    <t>Rule 1 - Spend Affordably</t>
  </si>
  <si>
    <t>Rule 4 - Get Rich Slowly</t>
  </si>
  <si>
    <t>Rule 5 - Plan</t>
  </si>
  <si>
    <t>Never pay more than you should for anything, including money. If you consolidate your debt, do it using a low-cost equity line or promotional rates. Don't buy designer clothes unless you're a model. Don't buy designer water unless you live at a superfund site. Don't buy cheap stuff that will require frequent repairs or replacement.</t>
  </si>
  <si>
    <t xml:space="preserve">Get Rich Quick schemes are generally designed to get their promoters rich quick. Allow your wealth to build over time in the investment vehicles you are knowledgable about. Check the track records of properties, companies, or people, and never rely on an unfamiliar source with a "great opportunity." </t>
  </si>
  <si>
    <t>Keep shelter, transportation, food, entertainment, and other ongoing expenses LESS THAN YOUR INCOME. How much less? As much as possible while maintaining good health (including sanity).
If you are a student, minimize the debt you build and plan ahead for your financial independence.</t>
  </si>
  <si>
    <t>Invest in things that pay you back. Buy low and sell high by doing your homework - about the house you live in as well as the stocks, bonds, and mutual funds you own. Look for flaws you KNOW you can fix.</t>
  </si>
  <si>
    <t>Actual - Year End</t>
  </si>
  <si>
    <t>Plan Date</t>
  </si>
  <si>
    <t>Plan:</t>
  </si>
  <si>
    <t>Planned Income</t>
  </si>
  <si>
    <t>Planned Expenses</t>
  </si>
  <si>
    <t>Actual Income</t>
  </si>
  <si>
    <t>Actual Expenses</t>
  </si>
  <si>
    <t>Actual Net Cash Flow</t>
  </si>
  <si>
    <t>Planned Net Cash Flow</t>
  </si>
  <si>
    <t>Planned Assets</t>
  </si>
  <si>
    <t>Planned Liabilities</t>
  </si>
  <si>
    <t>Planned Net Worth</t>
  </si>
  <si>
    <t>Planned Salaries/Wages</t>
  </si>
  <si>
    <t>Planned Other Income</t>
  </si>
  <si>
    <t>Actual Salaries/Wages</t>
  </si>
  <si>
    <t>Actual Other Income</t>
  </si>
  <si>
    <t>I Plan</t>
  </si>
  <si>
    <t>Planning Income</t>
  </si>
  <si>
    <t>B Plan</t>
  </si>
  <si>
    <t>Planning Assets</t>
  </si>
  <si>
    <t>Actual Assets</t>
  </si>
  <si>
    <t>Close These Instructions</t>
  </si>
  <si>
    <t>Total planned and actual income and expenses are plotted by year, along with the net effect. Plan numbers are shown as a hatched line, and actuals are a heavy solid line of the same color.</t>
  </si>
  <si>
    <t>Wealth Chart</t>
  </si>
  <si>
    <t>Reading the Wealth Chart</t>
  </si>
  <si>
    <t>Net Worth is what's left when you subtract your liabilities from your assets. Liabilities mean that creditors co-own your assets with you. This is obvious and legally very clear in mortgages and automobile loans, where creditors can actually take possession in the event of default, but in principle this creditor ownership applies to all of your debts. This chart shows the planned and actual total assets and net worth by year to provide a very simple view of growing wealth. Plan numbers are shown as a hatched line, and actuals are a heavy solid line of the same color.</t>
  </si>
  <si>
    <t>Actual Net Worth</t>
  </si>
  <si>
    <t>This chart depicts how your Net Worth is growing and how non-employment income contributes to your annual income. Eventually, sources such as interest and dividends, 401k/IRA payouts, Social Security, and other retirement income will need to completely replace your employment income. The earlier it does, the more options you will have about the work you do and the life you enjoy.</t>
  </si>
  <si>
    <t>On the Income Statement planning sheet, you can change the names of income and expense categories, and estimate your income and expenses for each future year. Don't worry about being precise - it's a plan!
Data in this model is illustrative. You will probably need to erase it and replace it with your own.</t>
  </si>
  <si>
    <t>On the Balance Sheet planning page, you can change the names of asset and liability categories, and estimate the assets and liabilities you will have at the end of each future year. It doesn't need to be perfect, just your best shot.
Data in this model is illustrative. You will probably need to erase it and replace it with your own.</t>
  </si>
  <si>
    <t>On the Income Statement actual sheet, change the names of income and expense categories to match your planning Income Statement, and enter data for any past years. At the end of each future year, you will enter actual data for that year.</t>
  </si>
  <si>
    <t>On the Balance Sheet actual sheet, change the names of asset and liability categories to match your planning Balance Sheet, and enter data for any past years. At the end of each future year, you will enter actual data for that year end.</t>
  </si>
  <si>
    <t>There are a few rules you must follow to build wealth…
1.  Set your expenses lower than your income.
2.  Never pay a premium for anything.
3.  Put your excess money to work for you.
4.  Don't try to Get Rich Quick.
5.  Keep planning and measuring your progress.
6.  Choose your partners carefully.</t>
  </si>
  <si>
    <t>In this chart, you can quickly see how your net worth funds your income. Planned income numbers are shown as a hatched line, and actuals are a heavy solid line of the same color. Planned Net Worth is shown as a light green area, and actual Net Worth is shown as dark green area overlaid on the plan.</t>
  </si>
  <si>
    <t>Rule 6 - Good Partners</t>
  </si>
  <si>
    <t>Nothing is more expensive than a bad partnership when it unravels, and it's not just money. While there's a lot of luck involved, learn to judge character early and run, don't walk, from questionable people or deals. Failure in this area provides some of life's most painful lessons.</t>
  </si>
  <si>
    <t>Using this Viewer</t>
  </si>
  <si>
    <t>Open</t>
  </si>
  <si>
    <t>How Your Money Works for You</t>
  </si>
  <si>
    <t>Using the Personal Finance Tool</t>
  </si>
  <si>
    <t>This tool is designed to organize a summary view of your finances. Enter your name (if you want to print the preformatted statements), the first year you want to track, and plan date. Then create Income Statement and Balance Sheet plans as the base for future annual year-end updates. Some sheets in this workbook contain dummy data, to demonstrate how data is entered. You should erase it all before entering your own.</t>
  </si>
  <si>
    <t>Income Plan - 10 Year Track</t>
  </si>
  <si>
    <t>Income Actual Record - 10 Year Track</t>
  </si>
  <si>
    <t>Actual Balance Record - 10 Year Track</t>
  </si>
  <si>
    <t>Planned Balance Sheet - 10 Year Track</t>
  </si>
  <si>
    <t>Actual Cash Flow - 10 Year Track</t>
  </si>
  <si>
    <t>Copyright © 2007 - 2009 by ROI-Team, Inc. All rights reserved.</t>
  </si>
  <si>
    <t>Actual - Full Year</t>
  </si>
  <si>
    <t>This viewer was created by ROI-Team to walk you through the topics of wealth management. You can navigate either by clicking directly on a topic on the menu at left, or sequentially using the arrow buttons at the bottom of this viewer. You can click and drag this viewer anywhere on the screen, using the blue bar at the top. FYI, all worksheets are protected, but without a password. Just click the "Unprotect Sheet" icon on the "Review" ribbon tab to make any changes desired.</t>
  </si>
  <si>
    <t>It's fairly easy to be sufficiently financially literate. All you need to know for your personal money management is this: Wealth has four determinants: how much money comes in, how much goes out, what you own, and what you owe.
The schematic on this Intro page shows a super-simple Income Statement, Balance Sheet, and arrows indicating Cash Flow. More about these three conceptually simple but often complicated financial statements later - this model creates very simple ones for home use.</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</si>
</sst>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m/d/yy"/>
    <numFmt numFmtId="167" formatCode="mmm\-yyyy"/>
    <numFmt numFmtId="168" formatCode="_(* #,##0.0_);_(* \(#,##0.0\);_(* &quot;-&quot;?_);_(@_)"/>
    <numFmt numFmtId="169" formatCode="[$-409]dddd\,\ mmmm\ dd\,\ yyyy"/>
    <numFmt numFmtId="170" formatCode="[$-409]d\-mmm\-yy;@"/>
    <numFmt numFmtId="171" formatCode="m/d/yy;@"/>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_([$€-2]* #,##0.00_);_([$€-2]* \(#,##0.00\);_([$€-2]* &quot;-&quot;??_)"/>
    <numFmt numFmtId="178" formatCode="[$-409]mmm\-yy;@"/>
    <numFmt numFmtId="179" formatCode="_(* #,##0.000_);_(* \(#,##0.000\);_(* &quot;-&quot;??_);_(@_)"/>
    <numFmt numFmtId="180" formatCode="_(* #,##0.0000_);_(* \(#,##0.0000\);_(* &quot;-&quot;??_);_(@_)"/>
    <numFmt numFmtId="181" formatCode="[$-409]mmmm\-yy;@"/>
    <numFmt numFmtId="182" formatCode="&quot;$&quot;#,##0.0_);[Red]\(&quot;$&quot;#,##0.0\)"/>
    <numFmt numFmtId="183" formatCode="_(* #,##0.00000_);_(* \(#,##0.00000\);_(* &quot;-&quot;??_);_(@_)"/>
    <numFmt numFmtId="184" formatCode="0.000%"/>
    <numFmt numFmtId="185" formatCode="0.000"/>
    <numFmt numFmtId="186" formatCode="0.0000%"/>
    <numFmt numFmtId="187" formatCode="0.00000"/>
    <numFmt numFmtId="188" formatCode="_(* #,##0.000_);_(* \(#,##0.000\);_(* &quot;-&quot;???_);_(@_)"/>
    <numFmt numFmtId="189" formatCode="_(* #,##0_);_(* \(#,##0\);_(* &quot;-&quot;?_);_(@_)"/>
    <numFmt numFmtId="190" formatCode="0.0"/>
    <numFmt numFmtId="191" formatCode="mm/dd/yy"/>
    <numFmt numFmtId="192" formatCode="&quot;$&quot;#,##0.00"/>
    <numFmt numFmtId="193" formatCode="dd\-mmm\-yy"/>
    <numFmt numFmtId="194" formatCode="#,##0.0"/>
    <numFmt numFmtId="195" formatCode="yyyy"/>
    <numFmt numFmtId="196" formatCode="#,##0.000"/>
    <numFmt numFmtId="197" formatCode="#,##0.0000"/>
    <numFmt numFmtId="198" formatCode="mmmm\-yy"/>
    <numFmt numFmtId="199" formatCode="m/d"/>
    <numFmt numFmtId="200" formatCode="&quot;$&quot;#,##0"/>
    <numFmt numFmtId="201" formatCode="&quot;$&quot;\ #,##0;&quot;$&quot;\ \-#,##0"/>
    <numFmt numFmtId="202" formatCode="&quot;$&quot;\ #,##0;[Red]&quot;$&quot;\ \-#,##0"/>
    <numFmt numFmtId="203" formatCode="&quot;$&quot;\ #,##0.00;&quot;$&quot;\ \-#,##0.00"/>
    <numFmt numFmtId="204" formatCode="&quot;$&quot;\ #,##0.00;[Red]&quot;$&quot;\ \-#,##0.00"/>
    <numFmt numFmtId="205" formatCode="_ &quot;$&quot;\ * #,##0_ ;_ &quot;$&quot;\ * \-#,##0_ ;_ &quot;$&quot;\ * &quot;-&quot;_ ;_ @_ "/>
    <numFmt numFmtId="206" formatCode="_ * #,##0_ ;_ * \-#,##0_ ;_ * &quot;-&quot;_ ;_ @_ "/>
    <numFmt numFmtId="207" formatCode="_ &quot;$&quot;\ * #,##0.00_ ;_ &quot;$&quot;\ * \-#,##0.00_ ;_ &quot;$&quot;\ * &quot;-&quot;??_ ;_ @_ "/>
    <numFmt numFmtId="208" formatCode="_ * #,##0.00_ ;_ * \-#,##0.00_ ;_ * &quot;-&quot;??_ ;_ @_ "/>
    <numFmt numFmtId="209" formatCode="_(* #,##0.0000_);_(* \(#,##0.0000\);_(* &quot;-&quot;????_);_(@_)"/>
    <numFmt numFmtId="210" formatCode="0.0000"/>
    <numFmt numFmtId="211" formatCode="0.000000"/>
    <numFmt numFmtId="212" formatCode="_(* #,##0.000000_);_(* \(#,##0.000000\);_(* &quot;-&quot;??_);_(@_)"/>
    <numFmt numFmtId="213" formatCode="&quot;$&quot;#,##0\ ;\(&quot;$&quot;#,##0\)"/>
    <numFmt numFmtId="214" formatCode="###0.000_);[Red]\(###0.000\)"/>
    <numFmt numFmtId="215" formatCode="0.00000000000000"/>
    <numFmt numFmtId="216" formatCode="0.0000000000000"/>
    <numFmt numFmtId="217" formatCode="0.000000000000"/>
    <numFmt numFmtId="218" formatCode="0.00000000000"/>
    <numFmt numFmtId="219" formatCode="0.0000000000"/>
    <numFmt numFmtId="220" formatCode="0.000000000"/>
    <numFmt numFmtId="221" formatCode="0.00000000"/>
    <numFmt numFmtId="222" formatCode="_(* #,##0.0000000_);_(* \(#,##0.0000000\);_(* &quot;-&quot;??_);_(@_)"/>
    <numFmt numFmtId="223" formatCode="_(* #,##0.000000_);_(* \(#,##0.000000\);_(* &quot;-&quot;??????_);_(@_)"/>
    <numFmt numFmtId="224" formatCode="_(* #,##0.0000000_);_(* \(#,##0.0000000\);_(* &quot;-&quot;???????_);_(@_)"/>
    <numFmt numFmtId="225" formatCode="[$-409]mmmmm;@"/>
    <numFmt numFmtId="226" formatCode="_(&quot;$&quot;* #,##0_);_(&quot;$&quot;* \(#,##0\);_(&quot;$&quot;* &quot;-&quot;??_);_(@_)"/>
  </numFmts>
  <fonts count="68">
    <font>
      <sz val="10"/>
      <name val="Arial"/>
      <family val="0"/>
    </font>
    <font>
      <b/>
      <i/>
      <sz val="14"/>
      <name val="Arial"/>
      <family val="2"/>
    </font>
    <font>
      <b/>
      <sz val="10"/>
      <name val="Arial"/>
      <family val="2"/>
    </font>
    <font>
      <b/>
      <i/>
      <sz val="10"/>
      <name val="Arial"/>
      <family val="2"/>
    </font>
    <font>
      <b/>
      <i/>
      <u val="single"/>
      <sz val="10"/>
      <name val="Arial"/>
      <family val="2"/>
    </font>
    <font>
      <sz val="12"/>
      <name val="Arial"/>
      <family val="2"/>
    </font>
    <font>
      <b/>
      <i/>
      <u val="single"/>
      <sz val="14"/>
      <name val="Arial"/>
      <family val="2"/>
    </font>
    <font>
      <b/>
      <i/>
      <sz val="18"/>
      <name val="Arial"/>
      <family val="2"/>
    </font>
    <font>
      <sz val="8"/>
      <name val="Arial"/>
      <family val="2"/>
    </font>
    <font>
      <sz val="12"/>
      <name val="Tahoma"/>
      <family val="2"/>
    </font>
    <font>
      <sz val="10"/>
      <color indexed="24"/>
      <name val="Courier New"/>
      <family val="3"/>
    </font>
    <font>
      <u val="single"/>
      <sz val="10"/>
      <color indexed="36"/>
      <name val="Arial"/>
      <family val="2"/>
    </font>
    <font>
      <b/>
      <sz val="16"/>
      <name val="Times New Roman"/>
      <family val="1"/>
    </font>
    <font>
      <b/>
      <sz val="12"/>
      <name val="Arial"/>
      <family val="2"/>
    </font>
    <font>
      <b/>
      <sz val="12"/>
      <color indexed="24"/>
      <name val="Times New Roman"/>
      <family val="1"/>
    </font>
    <font>
      <sz val="10"/>
      <color indexed="24"/>
      <name val="Times New Roman"/>
      <family val="1"/>
    </font>
    <font>
      <u val="single"/>
      <sz val="10"/>
      <color indexed="12"/>
      <name val="Arial"/>
      <family val="2"/>
    </font>
    <font>
      <sz val="10"/>
      <color indexed="21"/>
      <name val="Arial"/>
      <family val="2"/>
    </font>
    <font>
      <i/>
      <sz val="14"/>
      <name val="Arial"/>
      <family val="2"/>
    </font>
    <font>
      <b/>
      <i/>
      <sz val="16"/>
      <name val="Arial"/>
      <family val="2"/>
    </font>
    <font>
      <sz val="8"/>
      <name val="Tahoma"/>
      <family val="2"/>
    </font>
    <font>
      <sz val="19"/>
      <color indexed="63"/>
      <name val="Arial"/>
      <family val="2"/>
    </font>
    <font>
      <sz val="9.75"/>
      <color indexed="63"/>
      <name val="Arial"/>
      <family val="2"/>
    </font>
    <font>
      <sz val="15"/>
      <color indexed="63"/>
      <name val="Arial"/>
      <family val="2"/>
    </font>
    <font>
      <sz val="11"/>
      <color indexed="63"/>
      <name val="Arial"/>
      <family val="2"/>
    </font>
    <font>
      <sz val="12"/>
      <color indexed="63"/>
      <name val="Arial"/>
      <family val="2"/>
    </font>
    <font>
      <sz val="8"/>
      <color indexed="63"/>
      <name val="Arial"/>
      <family val="2"/>
    </font>
    <font>
      <sz val="10.25"/>
      <color indexed="63"/>
      <name val="Arial"/>
      <family val="2"/>
    </font>
    <font>
      <sz val="9.2"/>
      <color indexed="63"/>
      <name val="Arial"/>
      <family val="2"/>
    </font>
    <font>
      <sz val="15.75"/>
      <color indexed="63"/>
      <name val="Arial"/>
      <family val="2"/>
    </font>
    <font>
      <sz val="11"/>
      <color indexed="60"/>
      <name val="Calibri"/>
      <family val="2"/>
    </font>
    <font>
      <sz val="11"/>
      <color indexed="9"/>
      <name val="Calibri"/>
      <family val="2"/>
    </font>
    <font>
      <sz val="11"/>
      <color indexed="36"/>
      <name val="Calibri"/>
      <family val="2"/>
    </font>
    <font>
      <b/>
      <sz val="11"/>
      <color indexed="34"/>
      <name val="Calibri"/>
      <family val="2"/>
    </font>
    <font>
      <b/>
      <sz val="11"/>
      <color indexed="9"/>
      <name val="Calibri"/>
      <family val="2"/>
    </font>
    <font>
      <i/>
      <sz val="11"/>
      <color indexed="23"/>
      <name val="Calibri"/>
      <family val="2"/>
    </font>
    <font>
      <sz val="11"/>
      <color indexed="38"/>
      <name val="Calibri"/>
      <family val="2"/>
    </font>
    <font>
      <b/>
      <sz val="11"/>
      <color indexed="16"/>
      <name val="Calibri"/>
      <family val="2"/>
    </font>
    <font>
      <sz val="11"/>
      <color indexed="53"/>
      <name val="Calibri"/>
      <family val="2"/>
    </font>
    <font>
      <sz val="11"/>
      <color indexed="34"/>
      <name val="Calibri"/>
      <family val="2"/>
    </font>
    <font>
      <sz val="11"/>
      <color indexed="12"/>
      <name val="Calibri"/>
      <family val="2"/>
    </font>
    <font>
      <b/>
      <sz val="11"/>
      <color indexed="63"/>
      <name val="Calibri"/>
      <family val="2"/>
    </font>
    <font>
      <b/>
      <sz val="18"/>
      <color indexed="16"/>
      <name val="Cambria"/>
      <family val="2"/>
    </font>
    <font>
      <sz val="11"/>
      <color indexed="48"/>
      <name val="Calibri"/>
      <family val="2"/>
    </font>
    <font>
      <sz val="16"/>
      <color indexed="60"/>
      <name val="Arial"/>
      <family val="2"/>
    </font>
    <font>
      <b/>
      <sz val="24"/>
      <color indexed="9"/>
      <name val="Calibri"/>
      <family val="2"/>
    </font>
    <font>
      <b/>
      <i/>
      <sz val="14"/>
      <color indexed="60"/>
      <name val="Arial"/>
      <family val="2"/>
    </font>
    <font>
      <b/>
      <sz val="10"/>
      <color indexed="60"/>
      <name val="Arial"/>
      <family val="2"/>
    </font>
    <font>
      <b/>
      <i/>
      <u val="single"/>
      <sz val="14"/>
      <color indexed="60"/>
      <name val="Arial"/>
      <family val="2"/>
    </font>
    <font>
      <sz val="12"/>
      <color indexed="60"/>
      <name val="Arial"/>
      <family val="2"/>
    </font>
    <font>
      <i/>
      <sz val="17.75"/>
      <color indexed="60"/>
      <name val="Arial"/>
      <family val="2"/>
    </font>
    <font>
      <i/>
      <sz val="12"/>
      <color indexed="60"/>
      <name val="Arial"/>
      <family val="2"/>
    </font>
    <font>
      <b/>
      <sz val="17"/>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1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13" fontId="10" fillId="0" borderId="0" applyFont="0" applyFill="0" applyBorder="0" applyAlignment="0" applyProtection="0"/>
    <xf numFmtId="0" fontId="10" fillId="0" borderId="0" applyFont="0" applyFill="0" applyBorder="0" applyAlignment="0" applyProtection="0"/>
    <xf numFmtId="177" fontId="0" fillId="0" borderId="0" applyFont="0" applyFill="0" applyBorder="0" applyAlignment="0" applyProtection="0"/>
    <xf numFmtId="0" fontId="58" fillId="0" borderId="0" applyNumberFormat="0" applyFill="0" applyBorder="0" applyAlignment="0" applyProtection="0"/>
    <xf numFmtId="2" fontId="10" fillId="0" borderId="0" applyFont="0" applyFill="0" applyBorder="0" applyAlignment="0" applyProtection="0"/>
    <xf numFmtId="0" fontId="11" fillId="0" borderId="0" applyNumberFormat="0" applyFill="0" applyBorder="0" applyAlignment="0" applyProtection="0"/>
    <xf numFmtId="0" fontId="59" fillId="29" borderId="0" applyNumberFormat="0" applyBorder="0" applyAlignment="0" applyProtection="0"/>
    <xf numFmtId="38" fontId="8" fillId="30" borderId="0" applyNumberFormat="0" applyBorder="0" applyAlignment="0" applyProtection="0"/>
    <xf numFmtId="0" fontId="12" fillId="0" borderId="0">
      <alignment/>
      <protection/>
    </xf>
    <xf numFmtId="0" fontId="13" fillId="0" borderId="3" applyNumberFormat="0" applyAlignment="0" applyProtection="0"/>
    <xf numFmtId="0" fontId="13" fillId="0" borderId="4">
      <alignment horizontal="left" vertical="center"/>
      <protection/>
    </xf>
    <xf numFmtId="0" fontId="14" fillId="0" borderId="0" applyNumberFormat="0" applyFill="0" applyBorder="0" applyAlignment="0" applyProtection="0"/>
    <xf numFmtId="0" fontId="15" fillId="0" borderId="0" applyNumberFormat="0" applyFill="0" applyBorder="0" applyAlignment="0" applyProtection="0"/>
    <xf numFmtId="0" fontId="60" fillId="0" borderId="5" applyNumberFormat="0" applyFill="0" applyAlignment="0" applyProtection="0"/>
    <xf numFmtId="0" fontId="60" fillId="0" borderId="0" applyNumberFormat="0" applyFill="0" applyBorder="0" applyAlignment="0" applyProtection="0"/>
    <xf numFmtId="0" fontId="16" fillId="0" borderId="0" applyNumberFormat="0" applyFill="0" applyBorder="0" applyAlignment="0" applyProtection="0"/>
    <xf numFmtId="0" fontId="61" fillId="31" borderId="1" applyNumberFormat="0" applyAlignment="0" applyProtection="0"/>
    <xf numFmtId="10" fontId="8" fillId="32" borderId="6" applyNumberFormat="0" applyBorder="0" applyAlignment="0" applyProtection="0"/>
    <xf numFmtId="0" fontId="62" fillId="0" borderId="7" applyNumberFormat="0" applyFill="0" applyAlignment="0" applyProtection="0"/>
    <xf numFmtId="0" fontId="63" fillId="33" borderId="0" applyNumberFormat="0" applyBorder="0" applyAlignment="0" applyProtection="0"/>
    <xf numFmtId="214" fontId="0" fillId="0" borderId="0">
      <alignment/>
      <protection/>
    </xf>
    <xf numFmtId="0" fontId="0" fillId="34" borderId="8" applyNumberFormat="0" applyFont="0" applyAlignment="0" applyProtection="0"/>
    <xf numFmtId="0" fontId="64" fillId="27" borderId="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65" fillId="0" borderId="0" applyNumberFormat="0" applyFill="0" applyBorder="0" applyAlignment="0" applyProtection="0"/>
    <xf numFmtId="0" fontId="10" fillId="0" borderId="10" applyNumberFormat="0" applyFont="0" applyFill="0" applyAlignment="0" applyProtection="0"/>
    <xf numFmtId="0" fontId="66" fillId="0" borderId="0" applyNumberFormat="0" applyFill="0" applyBorder="0" applyAlignment="0" applyProtection="0"/>
  </cellStyleXfs>
  <cellXfs count="58">
    <xf numFmtId="0" fontId="0" fillId="0" borderId="0" xfId="0"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165" fontId="0" fillId="0" borderId="0" xfId="42" applyNumberFormat="1" applyAlignment="1">
      <alignment/>
    </xf>
    <xf numFmtId="165" fontId="0" fillId="0" borderId="6" xfId="42" applyNumberFormat="1" applyBorder="1" applyAlignment="1">
      <alignment/>
    </xf>
    <xf numFmtId="166" fontId="2" fillId="0" borderId="0" xfId="42" applyNumberFormat="1" applyFont="1" applyAlignment="1">
      <alignment horizontal="left"/>
    </xf>
    <xf numFmtId="0" fontId="2" fillId="0" borderId="0" xfId="42" applyNumberFormat="1" applyFont="1" applyAlignment="1">
      <alignment horizontal="center"/>
    </xf>
    <xf numFmtId="0" fontId="2" fillId="0" borderId="0" xfId="0" applyFont="1" applyAlignment="1">
      <alignment/>
    </xf>
    <xf numFmtId="0" fontId="0" fillId="0" borderId="0" xfId="0" applyFill="1" applyAlignment="1">
      <alignment/>
    </xf>
    <xf numFmtId="0" fontId="2" fillId="0" borderId="0" xfId="42" applyNumberFormat="1" applyFont="1" applyFill="1" applyAlignment="1">
      <alignment horizontal="center"/>
    </xf>
    <xf numFmtId="165" fontId="0" fillId="0" borderId="6" xfId="42" applyNumberFormat="1" applyFont="1" applyFill="1" applyBorder="1" applyAlignment="1" applyProtection="1">
      <alignment/>
      <protection locked="0"/>
    </xf>
    <xf numFmtId="165" fontId="0" fillId="0" borderId="0" xfId="42" applyNumberFormat="1" applyFont="1" applyFill="1" applyAlignment="1">
      <alignment/>
    </xf>
    <xf numFmtId="0" fontId="4" fillId="0" borderId="0" xfId="0" applyFont="1" applyFill="1" applyAlignment="1">
      <alignment/>
    </xf>
    <xf numFmtId="0" fontId="3" fillId="0" borderId="0" xfId="0" applyFont="1" applyFill="1" applyAlignment="1">
      <alignment/>
    </xf>
    <xf numFmtId="166" fontId="2" fillId="0" borderId="0" xfId="42" applyNumberFormat="1" applyFont="1" applyFill="1" applyAlignment="1">
      <alignment horizontal="left"/>
    </xf>
    <xf numFmtId="0" fontId="2" fillId="0" borderId="0" xfId="0" applyFont="1" applyFill="1" applyAlignment="1">
      <alignment/>
    </xf>
    <xf numFmtId="165" fontId="0" fillId="0" borderId="6" xfId="42" applyNumberFormat="1" applyFont="1" applyFill="1" applyBorder="1" applyAlignment="1">
      <alignment/>
    </xf>
    <xf numFmtId="0" fontId="0" fillId="0" borderId="0" xfId="0" applyFill="1" applyAlignment="1" applyProtection="1">
      <alignment/>
      <protection locked="0"/>
    </xf>
    <xf numFmtId="0" fontId="0" fillId="0" borderId="0" xfId="0" applyAlignment="1" applyProtection="1">
      <alignment/>
      <protection locked="0"/>
    </xf>
    <xf numFmtId="165" fontId="0" fillId="0" borderId="6" xfId="42" applyNumberFormat="1" applyBorder="1" applyAlignment="1" applyProtection="1">
      <alignment/>
      <protection locked="0"/>
    </xf>
    <xf numFmtId="0" fontId="1" fillId="0" borderId="0" xfId="0" applyFont="1" applyFill="1" applyAlignment="1" applyProtection="1">
      <alignment/>
      <protection/>
    </xf>
    <xf numFmtId="0" fontId="2" fillId="0" borderId="0" xfId="42" applyNumberFormat="1" applyFont="1" applyFill="1" applyAlignment="1" applyProtection="1">
      <alignment horizontal="center"/>
      <protection/>
    </xf>
    <xf numFmtId="0" fontId="0" fillId="0" borderId="6" xfId="0" applyBorder="1" applyAlignment="1">
      <alignment/>
    </xf>
    <xf numFmtId="0" fontId="0" fillId="0" borderId="0" xfId="0" applyFill="1" applyAlignment="1" applyProtection="1">
      <alignment/>
      <protection/>
    </xf>
    <xf numFmtId="165" fontId="0" fillId="0" borderId="0" xfId="42" applyNumberFormat="1" applyFill="1" applyAlignment="1" applyProtection="1">
      <alignment/>
      <protection/>
    </xf>
    <xf numFmtId="0" fontId="4" fillId="0" borderId="0" xfId="0" applyFont="1" applyFill="1" applyAlignment="1" applyProtection="1">
      <alignment/>
      <protection/>
    </xf>
    <xf numFmtId="0" fontId="3" fillId="0" borderId="0" xfId="0" applyFont="1" applyFill="1" applyAlignment="1" applyProtection="1">
      <alignment/>
      <protection/>
    </xf>
    <xf numFmtId="166" fontId="2" fillId="0" borderId="0" xfId="42" applyNumberFormat="1" applyFont="1" applyFill="1" applyAlignment="1" applyProtection="1">
      <alignment horizontal="left"/>
      <protection/>
    </xf>
    <xf numFmtId="165" fontId="0" fillId="0" borderId="6" xfId="42" applyNumberFormat="1" applyFill="1" applyBorder="1" applyAlignment="1" applyProtection="1">
      <alignment/>
      <protection/>
    </xf>
    <xf numFmtId="0" fontId="2" fillId="0" borderId="0" xfId="0" applyFont="1" applyFill="1" applyAlignment="1" applyProtection="1">
      <alignment/>
      <protection/>
    </xf>
    <xf numFmtId="0" fontId="0" fillId="0" borderId="6" xfId="0" applyBorder="1" applyAlignment="1">
      <alignment wrapText="1"/>
    </xf>
    <xf numFmtId="165" fontId="0" fillId="0" borderId="6" xfId="42" applyNumberFormat="1" applyFont="1" applyBorder="1" applyAlignment="1">
      <alignment/>
    </xf>
    <xf numFmtId="0" fontId="0" fillId="0" borderId="0" xfId="0" applyAlignment="1" applyProtection="1">
      <alignment/>
      <protection/>
    </xf>
    <xf numFmtId="165" fontId="0" fillId="0" borderId="0" xfId="42" applyNumberFormat="1" applyFill="1" applyAlignment="1">
      <alignment/>
    </xf>
    <xf numFmtId="165" fontId="0" fillId="0" borderId="6" xfId="42" applyNumberFormat="1" applyFill="1" applyBorder="1" applyAlignment="1" applyProtection="1">
      <alignment/>
      <protection locked="0"/>
    </xf>
    <xf numFmtId="165" fontId="0" fillId="0" borderId="6" xfId="42" applyNumberFormat="1" applyFill="1" applyBorder="1" applyAlignment="1">
      <alignment/>
    </xf>
    <xf numFmtId="170" fontId="1" fillId="0" borderId="0" xfId="0" applyNumberFormat="1" applyFont="1" applyAlignment="1">
      <alignment/>
    </xf>
    <xf numFmtId="0" fontId="17" fillId="35" borderId="0" xfId="0" applyFont="1" applyFill="1" applyAlignment="1" applyProtection="1">
      <alignment horizontal="center"/>
      <protection/>
    </xf>
    <xf numFmtId="0" fontId="17" fillId="35" borderId="0" xfId="0" applyFont="1" applyFill="1" applyAlignment="1" applyProtection="1">
      <alignment/>
      <protection/>
    </xf>
    <xf numFmtId="0" fontId="18" fillId="35" borderId="0" xfId="0" applyFont="1" applyFill="1" applyAlignment="1" applyProtection="1">
      <alignment vertical="top" wrapText="1"/>
      <protection/>
    </xf>
    <xf numFmtId="0" fontId="19" fillId="35" borderId="0" xfId="0" applyFont="1" applyFill="1" applyAlignment="1" applyProtection="1">
      <alignment horizontal="left" wrapText="1"/>
      <protection/>
    </xf>
    <xf numFmtId="0" fontId="7" fillId="35" borderId="0" xfId="0" applyFont="1" applyFill="1" applyAlignment="1">
      <alignment/>
    </xf>
    <xf numFmtId="0" fontId="1" fillId="35" borderId="0" xfId="0" applyFont="1" applyFill="1" applyAlignment="1">
      <alignment/>
    </xf>
    <xf numFmtId="0" fontId="1" fillId="35" borderId="0" xfId="0" applyFont="1" applyFill="1" applyAlignment="1">
      <alignment wrapText="1"/>
    </xf>
    <xf numFmtId="0" fontId="5" fillId="35" borderId="0" xfId="0" applyFont="1" applyFill="1" applyAlignment="1">
      <alignment/>
    </xf>
    <xf numFmtId="0" fontId="1" fillId="0" borderId="6" xfId="0" applyFont="1" applyFill="1" applyBorder="1" applyAlignment="1" applyProtection="1">
      <alignment/>
      <protection locked="0"/>
    </xf>
    <xf numFmtId="0" fontId="1" fillId="0" borderId="6" xfId="0" applyFont="1" applyFill="1" applyBorder="1" applyAlignment="1" applyProtection="1">
      <alignment horizontal="left"/>
      <protection locked="0"/>
    </xf>
    <xf numFmtId="15" fontId="1" fillId="0" borderId="6" xfId="0" applyNumberFormat="1" applyFont="1" applyFill="1" applyBorder="1" applyAlignment="1" applyProtection="1">
      <alignment horizontal="left"/>
      <protection locked="0"/>
    </xf>
    <xf numFmtId="0" fontId="0" fillId="0" borderId="6" xfId="0" applyBorder="1" applyAlignment="1">
      <alignment/>
    </xf>
    <xf numFmtId="165" fontId="0" fillId="0" borderId="6" xfId="42" applyNumberFormat="1" applyFont="1" applyBorder="1" applyAlignment="1">
      <alignment/>
    </xf>
    <xf numFmtId="0" fontId="3" fillId="0" borderId="0" xfId="0" applyFont="1" applyAlignment="1">
      <alignment/>
    </xf>
    <xf numFmtId="165" fontId="0" fillId="0" borderId="0" xfId="42" applyNumberFormat="1" applyAlignment="1">
      <alignment/>
    </xf>
    <xf numFmtId="0" fontId="0" fillId="0" borderId="0" xfId="0" applyAlignment="1">
      <alignment/>
    </xf>
    <xf numFmtId="170" fontId="6" fillId="0" borderId="0" xfId="0" applyNumberFormat="1" applyFont="1" applyAlignment="1">
      <alignment/>
    </xf>
    <xf numFmtId="0" fontId="0" fillId="35" borderId="0" xfId="0" applyFont="1" applyFill="1" applyAlignment="1" applyProtection="1">
      <alignment/>
      <protection/>
    </xf>
    <xf numFmtId="0" fontId="0" fillId="0" borderId="6" xfId="0" applyFont="1" applyBorder="1" applyAlignment="1">
      <alignment wrapText="1"/>
    </xf>
    <xf numFmtId="170" fontId="1" fillId="0" borderId="0" xfId="0" applyNumberFormat="1" applyFont="1" applyAlignment="1">
      <alignment horizontal="left"/>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uro" xfId="49"/>
    <cellStyle name="Explanatory Text" xfId="50"/>
    <cellStyle name="Fixed" xfId="51"/>
    <cellStyle name="Followed Hyperlink" xfId="52"/>
    <cellStyle name="Good" xfId="53"/>
    <cellStyle name="Grey" xfId="54"/>
    <cellStyle name="header" xfId="55"/>
    <cellStyle name="Header1" xfId="56"/>
    <cellStyle name="Header2" xfId="57"/>
    <cellStyle name="Heading 1" xfId="58"/>
    <cellStyle name="Heading 2" xfId="59"/>
    <cellStyle name="Heading 3" xfId="60"/>
    <cellStyle name="Heading 4" xfId="61"/>
    <cellStyle name="Hyperlink" xfId="62"/>
    <cellStyle name="Input" xfId="63"/>
    <cellStyle name="Input [yellow]" xfId="64"/>
    <cellStyle name="Linked Cell" xfId="65"/>
    <cellStyle name="Neutral" xfId="66"/>
    <cellStyle name="Normal - Style1" xfId="67"/>
    <cellStyle name="Note" xfId="68"/>
    <cellStyle name="Output" xfId="69"/>
    <cellStyle name="Percent" xfId="70"/>
    <cellStyle name="Percent [2]"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66FF"/>
      <rgbColor rgb="00FFFFFF"/>
      <rgbColor rgb="00529E9A"/>
      <rgbColor rgb="00DED74E"/>
      <rgbColor rgb="00903E10"/>
      <rgbColor rgb="0094BD6F"/>
      <rgbColor rgb="0075B7B4"/>
      <rgbColor rgb="00ABB27A"/>
      <rgbColor rgb="00376967"/>
      <rgbColor rgb="00878219"/>
      <rgbColor rgb="001B0C03"/>
      <rgbColor rgb="004F6E32"/>
      <rgbColor rgb="009D8A53"/>
      <rgbColor rgb="0060653B"/>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A7E42"/>
      <rgbColor rgb="00E3E5D3"/>
      <rgbColor rgb="00F4F2C4"/>
      <rgbColor rgb="00DBE9CF"/>
      <rgbColor rgb="00F8D4C0"/>
      <rgbColor rgb="00D1E7E6"/>
      <rgbColor rgb="00E7E1D1"/>
      <rgbColor rgb="00D7DCE1"/>
      <rgbColor rgb="00D85D18"/>
      <rgbColor rgb="00909858"/>
      <rgbColor rgb="0076A54B"/>
      <rgbColor rgb="008895A4"/>
      <rgbColor rgb="00687788"/>
      <rgbColor rgb="00454F5B"/>
      <rgbColor rgb="00685B38"/>
      <rgbColor rgb="00969696"/>
      <rgbColor rgb="0012130B"/>
      <rgbColor rgb="00CAC226"/>
      <rgbColor rgb="00191805"/>
      <rgbColor rgb="000F1509"/>
      <rgbColor rgb="000D0F11"/>
      <rgbColor rgb="00B6A576"/>
      <rgbColor rgb="0014110A"/>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0" i="1" u="none" baseline="0">
                <a:solidFill>
                  <a:srgbClr val="0D0F11"/>
                </a:solidFill>
                <a:latin typeface="Arial"/>
                <a:ea typeface="Arial"/>
                <a:cs typeface="Arial"/>
              </a:rPr>
              <a:t>Income History</a:t>
            </a:r>
          </a:p>
        </c:rich>
      </c:tx>
      <c:layout>
        <c:manualLayout>
          <c:xMode val="factor"/>
          <c:yMode val="factor"/>
          <c:x val="0"/>
          <c:y val="0.0055"/>
        </c:manualLayout>
      </c:layout>
      <c:spPr>
        <a:noFill/>
        <a:ln>
          <a:noFill/>
        </a:ln>
      </c:spPr>
    </c:title>
    <c:plotArea>
      <c:layout>
        <c:manualLayout>
          <c:xMode val="edge"/>
          <c:yMode val="edge"/>
          <c:x val="0"/>
          <c:y val="0.14425"/>
          <c:w val="0.96275"/>
          <c:h val="0.85575"/>
        </c:manualLayout>
      </c:layout>
      <c:lineChart>
        <c:grouping val="standard"/>
        <c:varyColors val="0"/>
        <c:ser>
          <c:idx val="0"/>
          <c:order val="0"/>
          <c:tx>
            <c:strRef>
              <c:f>Income!$C$16</c:f>
              <c:strCache>
                <c:ptCount val="1"/>
                <c:pt idx="0">
                  <c:v>Actual Income</c:v>
                </c:pt>
              </c:strCache>
            </c:strRef>
          </c:tx>
          <c:spPr>
            <a:ln w="25400">
              <a:solidFill>
                <a:srgbClr val="76A54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Income!$D$4:$M$4</c:f>
              <c:numCache>
                <c:ptCount val="10"/>
                <c:pt idx="0">
                  <c:v>2009</c:v>
                </c:pt>
                <c:pt idx="1">
                  <c:v>2010</c:v>
                </c:pt>
                <c:pt idx="2">
                  <c:v>2011</c:v>
                </c:pt>
                <c:pt idx="3">
                  <c:v>2012</c:v>
                </c:pt>
                <c:pt idx="4">
                  <c:v>2013</c:v>
                </c:pt>
                <c:pt idx="5">
                  <c:v>2014</c:v>
                </c:pt>
                <c:pt idx="6">
                  <c:v>2015</c:v>
                </c:pt>
                <c:pt idx="7">
                  <c:v>2016</c:v>
                </c:pt>
                <c:pt idx="8">
                  <c:v>2017</c:v>
                </c:pt>
                <c:pt idx="9">
                  <c:v>2018</c:v>
                </c:pt>
              </c:numCache>
            </c:numRef>
          </c:cat>
          <c:val>
            <c:numRef>
              <c:f>Income!$D$16:$M$16</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Income!$C$30</c:f>
              <c:strCache>
                <c:ptCount val="1"/>
                <c:pt idx="0">
                  <c:v>Actual Expenses</c:v>
                </c:pt>
              </c:strCache>
            </c:strRef>
          </c:tx>
          <c:spPr>
            <a:ln w="25400">
              <a:solidFill>
                <a:srgbClr val="D85D18"/>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Income!$D$4:$M$4</c:f>
              <c:numCache>
                <c:ptCount val="10"/>
                <c:pt idx="0">
                  <c:v>2009</c:v>
                </c:pt>
                <c:pt idx="1">
                  <c:v>2010</c:v>
                </c:pt>
                <c:pt idx="2">
                  <c:v>2011</c:v>
                </c:pt>
                <c:pt idx="3">
                  <c:v>2012</c:v>
                </c:pt>
                <c:pt idx="4">
                  <c:v>2013</c:v>
                </c:pt>
                <c:pt idx="5">
                  <c:v>2014</c:v>
                </c:pt>
                <c:pt idx="6">
                  <c:v>2015</c:v>
                </c:pt>
                <c:pt idx="7">
                  <c:v>2016</c:v>
                </c:pt>
                <c:pt idx="8">
                  <c:v>2017</c:v>
                </c:pt>
                <c:pt idx="9">
                  <c:v>2018</c:v>
                </c:pt>
              </c:numCache>
            </c:numRef>
          </c:cat>
          <c:val>
            <c:numRef>
              <c:f>Income!$D$30:$M$30</c:f>
              <c:numCache>
                <c:ptCount val="10"/>
                <c:pt idx="0">
                  <c:v>0</c:v>
                </c:pt>
                <c:pt idx="1">
                  <c:v>0</c:v>
                </c:pt>
                <c:pt idx="2">
                  <c:v>0</c:v>
                </c:pt>
                <c:pt idx="3">
                  <c:v>0</c:v>
                </c:pt>
                <c:pt idx="4">
                  <c:v>0</c:v>
                </c:pt>
                <c:pt idx="5">
                  <c:v>0</c:v>
                </c:pt>
                <c:pt idx="6">
                  <c:v>0</c:v>
                </c:pt>
                <c:pt idx="7">
                  <c:v>0</c:v>
                </c:pt>
                <c:pt idx="8">
                  <c:v>0</c:v>
                </c:pt>
                <c:pt idx="9">
                  <c:v>0</c:v>
                </c:pt>
              </c:numCache>
            </c:numRef>
          </c:val>
          <c:smooth val="0"/>
        </c:ser>
        <c:ser>
          <c:idx val="2"/>
          <c:order val="2"/>
          <c:tx>
            <c:strRef>
              <c:f>Income!$A$32</c:f>
              <c:strCache>
                <c:ptCount val="1"/>
                <c:pt idx="0">
                  <c:v>Actual Net Cash Flow</c:v>
                </c:pt>
              </c:strCache>
            </c:strRef>
          </c:tx>
          <c:spPr>
            <a:ln w="25400">
              <a:solidFill>
                <a:srgbClr val="0066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Income!$D$32:$M$32</c:f>
              <c:numCache>
                <c:ptCount val="10"/>
                <c:pt idx="0">
                  <c:v>0</c:v>
                </c:pt>
                <c:pt idx="1">
                  <c:v>0</c:v>
                </c:pt>
                <c:pt idx="2">
                  <c:v>0</c:v>
                </c:pt>
                <c:pt idx="3">
                  <c:v>0</c:v>
                </c:pt>
                <c:pt idx="4">
                  <c:v>0</c:v>
                </c:pt>
                <c:pt idx="5">
                  <c:v>0</c:v>
                </c:pt>
                <c:pt idx="6">
                  <c:v>0</c:v>
                </c:pt>
                <c:pt idx="7">
                  <c:v>0</c:v>
                </c:pt>
                <c:pt idx="8">
                  <c:v>0</c:v>
                </c:pt>
                <c:pt idx="9">
                  <c:v>0</c:v>
                </c:pt>
              </c:numCache>
            </c:numRef>
          </c:val>
          <c:smooth val="0"/>
        </c:ser>
        <c:ser>
          <c:idx val="3"/>
          <c:order val="3"/>
          <c:tx>
            <c:strRef>
              <c:f>'I Plan'!$C$16</c:f>
              <c:strCache>
                <c:ptCount val="1"/>
                <c:pt idx="0">
                  <c:v>Planned Income</c:v>
                </c:pt>
              </c:strCache>
            </c:strRef>
          </c:tx>
          <c:spPr>
            <a:ln w="25400">
              <a:solidFill>
                <a:srgbClr val="76A54B"/>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'I Plan'!$D$16:$M$16</c:f>
              <c:numCache>
                <c:ptCount val="10"/>
                <c:pt idx="0">
                  <c:v>27000</c:v>
                </c:pt>
                <c:pt idx="1">
                  <c:v>15000</c:v>
                </c:pt>
                <c:pt idx="2">
                  <c:v>25000</c:v>
                </c:pt>
                <c:pt idx="3">
                  <c:v>28000</c:v>
                </c:pt>
                <c:pt idx="4">
                  <c:v>45000</c:v>
                </c:pt>
                <c:pt idx="5">
                  <c:v>60000</c:v>
                </c:pt>
                <c:pt idx="6">
                  <c:v>63100</c:v>
                </c:pt>
                <c:pt idx="7">
                  <c:v>66280</c:v>
                </c:pt>
                <c:pt idx="8">
                  <c:v>69626.5</c:v>
                </c:pt>
                <c:pt idx="9">
                  <c:v>73150.075</c:v>
                </c:pt>
              </c:numCache>
            </c:numRef>
          </c:val>
          <c:smooth val="0"/>
        </c:ser>
        <c:ser>
          <c:idx val="4"/>
          <c:order val="4"/>
          <c:tx>
            <c:strRef>
              <c:f>'I Plan'!$C$30</c:f>
              <c:strCache>
                <c:ptCount val="1"/>
                <c:pt idx="0">
                  <c:v>Planned Expenses</c:v>
                </c:pt>
              </c:strCache>
            </c:strRef>
          </c:tx>
          <c:spPr>
            <a:ln w="25400">
              <a:solidFill>
                <a:srgbClr val="D85D18"/>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'I Plan'!$D$30:$M$30</c:f>
              <c:numCache>
                <c:ptCount val="10"/>
                <c:pt idx="0">
                  <c:v>24400</c:v>
                </c:pt>
                <c:pt idx="1">
                  <c:v>22000</c:v>
                </c:pt>
                <c:pt idx="2">
                  <c:v>24000</c:v>
                </c:pt>
                <c:pt idx="3">
                  <c:v>24600</c:v>
                </c:pt>
                <c:pt idx="4">
                  <c:v>28000</c:v>
                </c:pt>
                <c:pt idx="5">
                  <c:v>31000</c:v>
                </c:pt>
                <c:pt idx="6">
                  <c:v>48620</c:v>
                </c:pt>
                <c:pt idx="7">
                  <c:v>49856</c:v>
                </c:pt>
                <c:pt idx="8">
                  <c:v>51155.3</c:v>
                </c:pt>
                <c:pt idx="9">
                  <c:v>52521.515</c:v>
                </c:pt>
              </c:numCache>
            </c:numRef>
          </c:val>
          <c:smooth val="0"/>
        </c:ser>
        <c:ser>
          <c:idx val="5"/>
          <c:order val="5"/>
          <c:tx>
            <c:strRef>
              <c:f>'I Plan'!$A$32</c:f>
              <c:strCache>
                <c:ptCount val="1"/>
                <c:pt idx="0">
                  <c:v>Planned Net Cash Flow</c:v>
                </c:pt>
              </c:strCache>
            </c:strRef>
          </c:tx>
          <c:spPr>
            <a:ln w="25400">
              <a:solidFill>
                <a:srgbClr val="00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'I Plan'!$D$32:$M$32</c:f>
              <c:numCache>
                <c:ptCount val="10"/>
                <c:pt idx="0">
                  <c:v>2600</c:v>
                </c:pt>
                <c:pt idx="1">
                  <c:v>-7000</c:v>
                </c:pt>
                <c:pt idx="2">
                  <c:v>1000</c:v>
                </c:pt>
                <c:pt idx="3">
                  <c:v>3400</c:v>
                </c:pt>
                <c:pt idx="4">
                  <c:v>17000</c:v>
                </c:pt>
                <c:pt idx="5">
                  <c:v>29000</c:v>
                </c:pt>
                <c:pt idx="6">
                  <c:v>14480</c:v>
                </c:pt>
                <c:pt idx="7">
                  <c:v>16424</c:v>
                </c:pt>
                <c:pt idx="8">
                  <c:v>18471.199999999997</c:v>
                </c:pt>
                <c:pt idx="9">
                  <c:v>20628.559999999998</c:v>
                </c:pt>
              </c:numCache>
            </c:numRef>
          </c:val>
          <c:smooth val="0"/>
        </c:ser>
        <c:marker val="1"/>
        <c:axId val="22369677"/>
        <c:axId val="502"/>
      </c:lineChart>
      <c:catAx>
        <c:axId val="22369677"/>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975" b="0" i="0" u="none" baseline="0">
                <a:solidFill>
                  <a:srgbClr val="333333"/>
                </a:solidFill>
                <a:latin typeface="Arial"/>
                <a:ea typeface="Arial"/>
                <a:cs typeface="Arial"/>
              </a:defRPr>
            </a:pPr>
          </a:p>
        </c:txPr>
        <c:crossAx val="502"/>
        <c:crosses val="autoZero"/>
        <c:auto val="1"/>
        <c:lblOffset val="100"/>
        <c:tickLblSkip val="1"/>
        <c:noMultiLvlLbl val="0"/>
      </c:catAx>
      <c:valAx>
        <c:axId val="50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txPr>
          <a:bodyPr vert="horz" rot="0"/>
          <a:lstStyle/>
          <a:p>
            <a:pPr>
              <a:defRPr lang="en-US" cap="none" sz="1500" b="0" i="0" u="none" baseline="0">
                <a:solidFill>
                  <a:srgbClr val="333333"/>
                </a:solidFill>
                <a:latin typeface="Arial"/>
                <a:ea typeface="Arial"/>
                <a:cs typeface="Arial"/>
              </a:defRPr>
            </a:pPr>
          </a:p>
        </c:txPr>
        <c:crossAx val="22369677"/>
        <c:crossesAt val="1"/>
        <c:crossBetween val="between"/>
        <c:dispUnits/>
      </c:valAx>
      <c:spPr>
        <a:solidFill>
          <a:srgbClr val="FFFFFF"/>
        </a:solidFill>
        <a:ln w="3175">
          <a:noFill/>
        </a:ln>
      </c:spPr>
    </c:plotArea>
    <c:legend>
      <c:legendPos val="r"/>
      <c:layout>
        <c:manualLayout>
          <c:xMode val="edge"/>
          <c:yMode val="edge"/>
          <c:x val="0.14225"/>
          <c:y val="0.22425"/>
          <c:w val="0.2575"/>
          <c:h val="0.21125"/>
        </c:manualLayout>
      </c:layout>
      <c:overlay val="0"/>
      <c:spPr>
        <a:solidFill>
          <a:srgbClr val="FFFFFF"/>
        </a:solidFill>
        <a:ln w="3175">
          <a:solidFill>
            <a:srgbClr val="333333"/>
          </a:solidFill>
        </a:ln>
      </c:spPr>
      <c:txPr>
        <a:bodyPr vert="horz" rot="0"/>
        <a:lstStyle/>
        <a:p>
          <a:pPr>
            <a:defRPr lang="en-US" cap="none" sz="11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900" b="0" i="0" u="none" baseline="0">
          <a:solidFill>
            <a:srgbClr val="333333"/>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1" u="none" baseline="0">
                <a:solidFill>
                  <a:srgbClr val="0D0F11"/>
                </a:solidFill>
                <a:latin typeface="Arial"/>
                <a:ea typeface="Arial"/>
                <a:cs typeface="Arial"/>
              </a:rPr>
              <a:t>Wealth Track</a:t>
            </a:r>
          </a:p>
        </c:rich>
      </c:tx>
      <c:layout>
        <c:manualLayout>
          <c:xMode val="factor"/>
          <c:yMode val="factor"/>
          <c:x val="-0.006"/>
          <c:y val="0.0055"/>
        </c:manualLayout>
      </c:layout>
      <c:spPr>
        <a:noFill/>
        <a:ln>
          <a:noFill/>
        </a:ln>
      </c:spPr>
    </c:title>
    <c:plotArea>
      <c:layout>
        <c:manualLayout>
          <c:xMode val="edge"/>
          <c:yMode val="edge"/>
          <c:x val="0.008"/>
          <c:y val="0.14625"/>
          <c:w val="0.977"/>
          <c:h val="0.85375"/>
        </c:manualLayout>
      </c:layout>
      <c:lineChart>
        <c:grouping val="standard"/>
        <c:varyColors val="0"/>
        <c:ser>
          <c:idx val="0"/>
          <c:order val="0"/>
          <c:tx>
            <c:strRef>
              <c:f>Income!$A$32</c:f>
              <c:strCache>
                <c:ptCount val="1"/>
                <c:pt idx="0">
                  <c:v>Actual Net Cash Flow</c:v>
                </c:pt>
              </c:strCache>
            </c:strRef>
          </c:tx>
          <c:spPr>
            <a:ln w="25400">
              <a:solidFill>
                <a:srgbClr val="76A54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Income!$D$4:$M$4</c:f>
              <c:numCache>
                <c:ptCount val="10"/>
                <c:pt idx="0">
                  <c:v>2009</c:v>
                </c:pt>
                <c:pt idx="1">
                  <c:v>2010</c:v>
                </c:pt>
                <c:pt idx="2">
                  <c:v>2011</c:v>
                </c:pt>
                <c:pt idx="3">
                  <c:v>2012</c:v>
                </c:pt>
                <c:pt idx="4">
                  <c:v>2013</c:v>
                </c:pt>
                <c:pt idx="5">
                  <c:v>2014</c:v>
                </c:pt>
                <c:pt idx="6">
                  <c:v>2015</c:v>
                </c:pt>
                <c:pt idx="7">
                  <c:v>2016</c:v>
                </c:pt>
                <c:pt idx="8">
                  <c:v>2017</c:v>
                </c:pt>
                <c:pt idx="9">
                  <c:v>2018</c:v>
                </c:pt>
              </c:numCache>
            </c:numRef>
          </c:cat>
          <c:val>
            <c:numRef>
              <c:f>Income!$D$32:$M$32</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Income!$B$36</c:f>
              <c:strCache>
                <c:ptCount val="1"/>
                <c:pt idx="0">
                  <c:v>Actual Salaries/Wages</c:v>
                </c:pt>
              </c:strCache>
            </c:strRef>
          </c:tx>
          <c:spPr>
            <a:ln w="25400">
              <a:solidFill>
                <a:srgbClr val="D85D18"/>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Income!$D$4:$M$4</c:f>
              <c:numCache>
                <c:ptCount val="10"/>
                <c:pt idx="0">
                  <c:v>2009</c:v>
                </c:pt>
                <c:pt idx="1">
                  <c:v>2010</c:v>
                </c:pt>
                <c:pt idx="2">
                  <c:v>2011</c:v>
                </c:pt>
                <c:pt idx="3">
                  <c:v>2012</c:v>
                </c:pt>
                <c:pt idx="4">
                  <c:v>2013</c:v>
                </c:pt>
                <c:pt idx="5">
                  <c:v>2014</c:v>
                </c:pt>
                <c:pt idx="6">
                  <c:v>2015</c:v>
                </c:pt>
                <c:pt idx="7">
                  <c:v>2016</c:v>
                </c:pt>
                <c:pt idx="8">
                  <c:v>2017</c:v>
                </c:pt>
                <c:pt idx="9">
                  <c:v>2018</c:v>
                </c:pt>
              </c:numCache>
            </c:numRef>
          </c:cat>
          <c:val>
            <c:numRef>
              <c:f>Income!$D$36:$M$36</c:f>
              <c:numCache>
                <c:ptCount val="10"/>
                <c:pt idx="0">
                  <c:v>0</c:v>
                </c:pt>
                <c:pt idx="1">
                  <c:v>0</c:v>
                </c:pt>
                <c:pt idx="2">
                  <c:v>0</c:v>
                </c:pt>
                <c:pt idx="3">
                  <c:v>0</c:v>
                </c:pt>
                <c:pt idx="4">
                  <c:v>0</c:v>
                </c:pt>
                <c:pt idx="5">
                  <c:v>0</c:v>
                </c:pt>
                <c:pt idx="6">
                  <c:v>0</c:v>
                </c:pt>
                <c:pt idx="7">
                  <c:v>0</c:v>
                </c:pt>
                <c:pt idx="8">
                  <c:v>0</c:v>
                </c:pt>
                <c:pt idx="9">
                  <c:v>0</c:v>
                </c:pt>
              </c:numCache>
            </c:numRef>
          </c:val>
          <c:smooth val="0"/>
        </c:ser>
        <c:ser>
          <c:idx val="2"/>
          <c:order val="2"/>
          <c:tx>
            <c:strRef>
              <c:f>Income!$B$37</c:f>
              <c:strCache>
                <c:ptCount val="1"/>
                <c:pt idx="0">
                  <c:v>Actual Other Income</c:v>
                </c:pt>
              </c:strCache>
            </c:strRef>
          </c:tx>
          <c:spPr>
            <a:ln w="25400">
              <a:solidFill>
                <a:srgbClr val="0066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Income!$D$37:$M$37</c:f>
              <c:numCache>
                <c:ptCount val="10"/>
                <c:pt idx="0">
                  <c:v>0</c:v>
                </c:pt>
                <c:pt idx="1">
                  <c:v>0</c:v>
                </c:pt>
                <c:pt idx="2">
                  <c:v>0</c:v>
                </c:pt>
                <c:pt idx="3">
                  <c:v>0</c:v>
                </c:pt>
                <c:pt idx="4">
                  <c:v>0</c:v>
                </c:pt>
                <c:pt idx="5">
                  <c:v>0</c:v>
                </c:pt>
                <c:pt idx="6">
                  <c:v>0</c:v>
                </c:pt>
                <c:pt idx="7">
                  <c:v>0</c:v>
                </c:pt>
                <c:pt idx="8">
                  <c:v>0</c:v>
                </c:pt>
                <c:pt idx="9">
                  <c:v>0</c:v>
                </c:pt>
              </c:numCache>
            </c:numRef>
          </c:val>
          <c:smooth val="0"/>
        </c:ser>
        <c:ser>
          <c:idx val="3"/>
          <c:order val="3"/>
          <c:tx>
            <c:strRef>
              <c:f>'I Plan'!$A$32</c:f>
              <c:strCache>
                <c:ptCount val="1"/>
                <c:pt idx="0">
                  <c:v>Planned Net Cash Flow</c:v>
                </c:pt>
              </c:strCache>
            </c:strRef>
          </c:tx>
          <c:spPr>
            <a:ln w="25400">
              <a:solidFill>
                <a:srgbClr val="76A54B"/>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'I Plan'!$D$32:$M$32</c:f>
              <c:numCache>
                <c:ptCount val="10"/>
                <c:pt idx="0">
                  <c:v>2600</c:v>
                </c:pt>
                <c:pt idx="1">
                  <c:v>-7000</c:v>
                </c:pt>
                <c:pt idx="2">
                  <c:v>1000</c:v>
                </c:pt>
                <c:pt idx="3">
                  <c:v>3400</c:v>
                </c:pt>
                <c:pt idx="4">
                  <c:v>17000</c:v>
                </c:pt>
                <c:pt idx="5">
                  <c:v>29000</c:v>
                </c:pt>
                <c:pt idx="6">
                  <c:v>14480</c:v>
                </c:pt>
                <c:pt idx="7">
                  <c:v>16424</c:v>
                </c:pt>
                <c:pt idx="8">
                  <c:v>18471.199999999997</c:v>
                </c:pt>
                <c:pt idx="9">
                  <c:v>20628.559999999998</c:v>
                </c:pt>
              </c:numCache>
            </c:numRef>
          </c:val>
          <c:smooth val="0"/>
        </c:ser>
        <c:ser>
          <c:idx val="4"/>
          <c:order val="4"/>
          <c:tx>
            <c:strRef>
              <c:f>'I Plan'!$B$36</c:f>
              <c:strCache>
                <c:ptCount val="1"/>
                <c:pt idx="0">
                  <c:v>Planned Salaries/Wages</c:v>
                </c:pt>
              </c:strCache>
            </c:strRef>
          </c:tx>
          <c:spPr>
            <a:ln w="25400">
              <a:solidFill>
                <a:srgbClr val="D85D18"/>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'I Plan'!$D$36:$M$36</c:f>
              <c:numCache>
                <c:ptCount val="10"/>
                <c:pt idx="0">
                  <c:v>27000</c:v>
                </c:pt>
                <c:pt idx="1">
                  <c:v>15000</c:v>
                </c:pt>
                <c:pt idx="2">
                  <c:v>25000</c:v>
                </c:pt>
                <c:pt idx="3">
                  <c:v>28000</c:v>
                </c:pt>
                <c:pt idx="4">
                  <c:v>45000</c:v>
                </c:pt>
                <c:pt idx="5">
                  <c:v>60000</c:v>
                </c:pt>
                <c:pt idx="6">
                  <c:v>63000</c:v>
                </c:pt>
                <c:pt idx="7">
                  <c:v>66150</c:v>
                </c:pt>
                <c:pt idx="8">
                  <c:v>69457.5</c:v>
                </c:pt>
                <c:pt idx="9">
                  <c:v>72930.375</c:v>
                </c:pt>
              </c:numCache>
            </c:numRef>
          </c:val>
          <c:smooth val="0"/>
        </c:ser>
        <c:ser>
          <c:idx val="5"/>
          <c:order val="5"/>
          <c:tx>
            <c:strRef>
              <c:f>'I Plan'!$B$37</c:f>
              <c:strCache>
                <c:ptCount val="1"/>
                <c:pt idx="0">
                  <c:v>Planned Other Income</c:v>
                </c:pt>
              </c:strCache>
            </c:strRef>
          </c:tx>
          <c:spPr>
            <a:ln w="25400">
              <a:solidFill>
                <a:srgbClr val="00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'I Plan'!$D$37:$M$37</c:f>
              <c:numCache>
                <c:ptCount val="10"/>
                <c:pt idx="0">
                  <c:v>0</c:v>
                </c:pt>
                <c:pt idx="1">
                  <c:v>0</c:v>
                </c:pt>
                <c:pt idx="2">
                  <c:v>0</c:v>
                </c:pt>
                <c:pt idx="3">
                  <c:v>0</c:v>
                </c:pt>
                <c:pt idx="4">
                  <c:v>0</c:v>
                </c:pt>
                <c:pt idx="5">
                  <c:v>0</c:v>
                </c:pt>
                <c:pt idx="6">
                  <c:v>100</c:v>
                </c:pt>
                <c:pt idx="7">
                  <c:v>130</c:v>
                </c:pt>
                <c:pt idx="8">
                  <c:v>169</c:v>
                </c:pt>
                <c:pt idx="9">
                  <c:v>219.70000000000002</c:v>
                </c:pt>
              </c:numCache>
            </c:numRef>
          </c:val>
          <c:smooth val="0"/>
        </c:ser>
        <c:marker val="1"/>
        <c:axId val="4519"/>
        <c:axId val="40672"/>
      </c:lineChart>
      <c:catAx>
        <c:axId val="4519"/>
        <c:scaling>
          <c:orientation val="minMax"/>
        </c:scaling>
        <c:axPos val="b"/>
        <c:delete val="0"/>
        <c:numFmt formatCode="General" sourceLinked="1"/>
        <c:majorTickMark val="out"/>
        <c:minorTickMark val="none"/>
        <c:tickLblPos val="nextTo"/>
        <c:spPr>
          <a:ln w="3175">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40672"/>
        <c:crosses val="autoZero"/>
        <c:auto val="1"/>
        <c:lblOffset val="100"/>
        <c:tickLblSkip val="1"/>
        <c:noMultiLvlLbl val="0"/>
      </c:catAx>
      <c:valAx>
        <c:axId val="4067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txPr>
          <a:bodyPr vert="horz" rot="0"/>
          <a:lstStyle/>
          <a:p>
            <a:pPr>
              <a:defRPr lang="en-US" cap="none" sz="1025" b="0" i="0" u="none" baseline="0">
                <a:solidFill>
                  <a:srgbClr val="333333"/>
                </a:solidFill>
                <a:latin typeface="Arial"/>
                <a:ea typeface="Arial"/>
                <a:cs typeface="Arial"/>
              </a:defRPr>
            </a:pPr>
          </a:p>
        </c:txPr>
        <c:crossAx val="4519"/>
        <c:crossesAt val="1"/>
        <c:crossBetween val="between"/>
        <c:dispUnits/>
      </c:valAx>
      <c:spPr>
        <a:noFill/>
        <a:ln w="3175">
          <a:solidFill>
            <a:srgbClr val="969696"/>
          </a:solidFill>
        </a:ln>
      </c:spPr>
    </c:plotArea>
    <c:legend>
      <c:legendPos val="r"/>
      <c:layout>
        <c:manualLayout>
          <c:xMode val="edge"/>
          <c:yMode val="edge"/>
          <c:x val="0.10375"/>
          <c:y val="0.20275"/>
          <c:w val="0.2105"/>
          <c:h val="0.3507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333333"/>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2925"/>
        </c:manualLayout>
      </c:layout>
      <c:areaChart>
        <c:grouping val="stacked"/>
        <c:varyColors val="0"/>
        <c:ser>
          <c:idx val="0"/>
          <c:order val="0"/>
          <c:tx>
            <c:strRef>
              <c:f>Balance!$A$50</c:f>
              <c:strCache>
                <c:ptCount val="1"/>
                <c:pt idx="0">
                  <c:v>Actual Net Worth</c:v>
                </c:pt>
              </c:strCache>
            </c:strRef>
          </c:tx>
          <c:spPr>
            <a:solidFill>
              <a:srgbClr val="0066FF"/>
            </a:solidFill>
            <a:ln w="3175">
              <a:noFill/>
            </a:ln>
          </c:spPr>
          <c:extLst>
            <c:ext xmlns:c14="http://schemas.microsoft.com/office/drawing/2007/8/2/chart" uri="{6F2FDCE9-48DA-4B69-8628-5D25D57E5C99}">
              <c14:invertSolidFillFmt>
                <c14:spPr>
                  <a:solidFill>
                    <a:srgbClr val="FFFFFF"/>
                  </a:solidFill>
                </c14:spPr>
              </c14:invertSolidFillFmt>
            </c:ext>
          </c:extLst>
          <c:cat>
            <c:numRef>
              <c:f>Balance!$E$4:$N$4</c:f>
              <c:numCache>
                <c:ptCount val="10"/>
                <c:pt idx="0">
                  <c:v>2009</c:v>
                </c:pt>
                <c:pt idx="1">
                  <c:v>2010</c:v>
                </c:pt>
                <c:pt idx="2">
                  <c:v>2011</c:v>
                </c:pt>
                <c:pt idx="3">
                  <c:v>2012</c:v>
                </c:pt>
                <c:pt idx="4">
                  <c:v>2013</c:v>
                </c:pt>
                <c:pt idx="5">
                  <c:v>2014</c:v>
                </c:pt>
                <c:pt idx="6">
                  <c:v>2015</c:v>
                </c:pt>
                <c:pt idx="7">
                  <c:v>2016</c:v>
                </c:pt>
                <c:pt idx="8">
                  <c:v>2017</c:v>
                </c:pt>
                <c:pt idx="9">
                  <c:v>2018</c:v>
                </c:pt>
              </c:numCache>
            </c:numRef>
          </c:cat>
          <c:val>
            <c:numRef>
              <c:f>Balance!$E$50:$N$50</c:f>
              <c:numCache>
                <c:ptCount val="10"/>
                <c:pt idx="0">
                  <c:v>0</c:v>
                </c:pt>
                <c:pt idx="1">
                  <c:v>0</c:v>
                </c:pt>
                <c:pt idx="2">
                  <c:v>0</c:v>
                </c:pt>
                <c:pt idx="3">
                  <c:v>0</c:v>
                </c:pt>
                <c:pt idx="4">
                  <c:v>0</c:v>
                </c:pt>
                <c:pt idx="5">
                  <c:v>0</c:v>
                </c:pt>
                <c:pt idx="6">
                  <c:v>0</c:v>
                </c:pt>
                <c:pt idx="7">
                  <c:v>0</c:v>
                </c:pt>
                <c:pt idx="8">
                  <c:v>0</c:v>
                </c:pt>
                <c:pt idx="9">
                  <c:v>0</c:v>
                </c:pt>
              </c:numCache>
            </c:numRef>
          </c:val>
        </c:ser>
        <c:ser>
          <c:idx val="2"/>
          <c:order val="1"/>
          <c:tx>
            <c:strRef>
              <c:f>'B Plan'!$A$50</c:f>
              <c:strCache>
                <c:ptCount val="1"/>
                <c:pt idx="0">
                  <c:v>Planned Net Worth</c:v>
                </c:pt>
              </c:strCache>
            </c:strRef>
          </c:tx>
          <c:spPr>
            <a:solidFill>
              <a:srgbClr val="909858"/>
            </a:solidFill>
            <a:ln w="3175">
              <a:noFill/>
            </a:ln>
          </c:spPr>
          <c:extLst>
            <c:ext xmlns:c14="http://schemas.microsoft.com/office/drawing/2007/8/2/chart" uri="{6F2FDCE9-48DA-4B69-8628-5D25D57E5C99}">
              <c14:invertSolidFillFmt>
                <c14:spPr>
                  <a:solidFill>
                    <a:srgbClr val="FFFFFF"/>
                  </a:solidFill>
                </c14:spPr>
              </c14:invertSolidFillFmt>
            </c:ext>
          </c:extLst>
          <c:val>
            <c:numRef>
              <c:f>'B Plan'!$E$50:$N$50</c:f>
              <c:numCache>
                <c:ptCount val="10"/>
                <c:pt idx="0">
                  <c:v>-10000</c:v>
                </c:pt>
                <c:pt idx="1">
                  <c:v>-12000</c:v>
                </c:pt>
                <c:pt idx="2">
                  <c:v>-15000</c:v>
                </c:pt>
                <c:pt idx="3">
                  <c:v>-18000</c:v>
                </c:pt>
                <c:pt idx="4">
                  <c:v>-21000</c:v>
                </c:pt>
                <c:pt idx="5">
                  <c:v>1500</c:v>
                </c:pt>
                <c:pt idx="6">
                  <c:v>52775</c:v>
                </c:pt>
                <c:pt idx="7">
                  <c:v>76473.75</c:v>
                </c:pt>
                <c:pt idx="8">
                  <c:v>100633.4375</c:v>
                </c:pt>
                <c:pt idx="9">
                  <c:v>125313.00937500002</c:v>
                </c:pt>
              </c:numCache>
            </c:numRef>
          </c:val>
        </c:ser>
        <c:axId val="366049"/>
        <c:axId val="3294442"/>
      </c:areaChart>
      <c:catAx>
        <c:axId val="366049"/>
        <c:scaling>
          <c:orientation val="minMax"/>
        </c:scaling>
        <c:axPos val="b"/>
        <c:delete val="0"/>
        <c:numFmt formatCode="General" sourceLinked="1"/>
        <c:majorTickMark val="out"/>
        <c:minorTickMark val="none"/>
        <c:tickLblPos val="nextTo"/>
        <c:spPr>
          <a:ln w="3175">
            <a:solidFill>
              <a:srgbClr val="333333"/>
            </a:solidFill>
          </a:ln>
        </c:spPr>
        <c:txPr>
          <a:bodyPr vert="horz" rot="-2700000"/>
          <a:lstStyle/>
          <a:p>
            <a:pPr>
              <a:defRPr lang="en-US" cap="none" sz="975" b="0" i="0" u="none" baseline="0">
                <a:solidFill>
                  <a:srgbClr val="333333"/>
                </a:solidFill>
                <a:latin typeface="Arial"/>
                <a:ea typeface="Arial"/>
                <a:cs typeface="Arial"/>
              </a:defRPr>
            </a:pPr>
          </a:p>
        </c:txPr>
        <c:crossAx val="3294442"/>
        <c:crosses val="autoZero"/>
        <c:auto val="1"/>
        <c:lblOffset val="100"/>
        <c:tickLblSkip val="1"/>
        <c:noMultiLvlLbl val="0"/>
      </c:catAx>
      <c:valAx>
        <c:axId val="329444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66049"/>
        <c:crossesAt val="1"/>
        <c:crossBetween val="midCat"/>
        <c:dispUnits/>
      </c:valAx>
      <c:spPr>
        <a:noFill/>
        <a:ln w="12700">
          <a:solidFill>
            <a:srgbClr val="808080"/>
          </a:solidFill>
        </a:ln>
      </c:spPr>
    </c:plotArea>
    <c:legend>
      <c:legendPos val="r"/>
      <c:layout>
        <c:manualLayout>
          <c:xMode val="edge"/>
          <c:yMode val="edge"/>
          <c:x val="0.09875"/>
          <c:y val="0.07725"/>
          <c:w val="0.1625"/>
          <c:h val="0.163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Arial"/>
              <a:ea typeface="Arial"/>
              <a:cs typeface="Arial"/>
            </a:defRPr>
          </a:pPr>
        </a:p>
      </c:txPr>
    </c:legend>
    <c:plotVisOnly val="1"/>
    <c:dispBlanksAs val="zero"/>
    <c:showDLblsOverMax val="0"/>
  </c:chart>
  <c:spPr>
    <a:noFill/>
    <a:ln>
      <a:noFill/>
    </a:ln>
  </c:spPr>
  <c:txPr>
    <a:bodyPr vert="horz" rot="0"/>
    <a:lstStyle/>
    <a:p>
      <a:pPr>
        <a:defRPr lang="en-US" cap="none" sz="975" b="0" i="0" u="none" baseline="0">
          <a:solidFill>
            <a:srgbClr val="333333"/>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solidFill>
                  <a:srgbClr val="0D0F11"/>
                </a:solidFill>
                <a:latin typeface="Arial"/>
                <a:ea typeface="Arial"/>
                <a:cs typeface="Arial"/>
              </a:rPr>
              <a:t>Balance Sheet Summary</a:t>
            </a:r>
          </a:p>
        </c:rich>
      </c:tx>
      <c:layout>
        <c:manualLayout>
          <c:xMode val="factor"/>
          <c:yMode val="factor"/>
          <c:x val="-0.00225"/>
          <c:y val="0"/>
        </c:manualLayout>
      </c:layout>
      <c:spPr>
        <a:noFill/>
        <a:ln>
          <a:noFill/>
        </a:ln>
      </c:spPr>
    </c:title>
    <c:plotArea>
      <c:layout>
        <c:manualLayout>
          <c:xMode val="edge"/>
          <c:yMode val="edge"/>
          <c:x val="0.01125"/>
          <c:y val="0.13425"/>
          <c:w val="0.94825"/>
          <c:h val="0.847"/>
        </c:manualLayout>
      </c:layout>
      <c:lineChart>
        <c:grouping val="standard"/>
        <c:varyColors val="0"/>
        <c:ser>
          <c:idx val="0"/>
          <c:order val="0"/>
          <c:tx>
            <c:strRef>
              <c:f>Balance!$A$50</c:f>
              <c:strCache>
                <c:ptCount val="1"/>
                <c:pt idx="0">
                  <c:v>Actual Net Worth</c:v>
                </c:pt>
              </c:strCache>
            </c:strRef>
          </c:tx>
          <c:spPr>
            <a:ln w="38100">
              <a:solidFill>
                <a:srgbClr val="76A54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Balance!$E$4:$N$4</c:f>
              <c:numCache>
                <c:ptCount val="10"/>
                <c:pt idx="0">
                  <c:v>2009</c:v>
                </c:pt>
                <c:pt idx="1">
                  <c:v>2010</c:v>
                </c:pt>
                <c:pt idx="2">
                  <c:v>2011</c:v>
                </c:pt>
                <c:pt idx="3">
                  <c:v>2012</c:v>
                </c:pt>
                <c:pt idx="4">
                  <c:v>2013</c:v>
                </c:pt>
                <c:pt idx="5">
                  <c:v>2014</c:v>
                </c:pt>
                <c:pt idx="6">
                  <c:v>2015</c:v>
                </c:pt>
                <c:pt idx="7">
                  <c:v>2016</c:v>
                </c:pt>
                <c:pt idx="8">
                  <c:v>2017</c:v>
                </c:pt>
                <c:pt idx="9">
                  <c:v>2018</c:v>
                </c:pt>
              </c:numCache>
            </c:numRef>
          </c:cat>
          <c:val>
            <c:numRef>
              <c:f>Balance!$E$50:$N$50</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Balance!$C$34</c:f>
              <c:strCache>
                <c:ptCount val="1"/>
                <c:pt idx="0">
                  <c:v>Total Assets</c:v>
                </c:pt>
              </c:strCache>
            </c:strRef>
          </c:tx>
          <c:spPr>
            <a:ln w="38100">
              <a:solidFill>
                <a:srgbClr val="00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Balance!$E$4:$N$4</c:f>
              <c:numCache>
                <c:ptCount val="10"/>
                <c:pt idx="0">
                  <c:v>2009</c:v>
                </c:pt>
                <c:pt idx="1">
                  <c:v>2010</c:v>
                </c:pt>
                <c:pt idx="2">
                  <c:v>2011</c:v>
                </c:pt>
                <c:pt idx="3">
                  <c:v>2012</c:v>
                </c:pt>
                <c:pt idx="4">
                  <c:v>2013</c:v>
                </c:pt>
                <c:pt idx="5">
                  <c:v>2014</c:v>
                </c:pt>
                <c:pt idx="6">
                  <c:v>2015</c:v>
                </c:pt>
                <c:pt idx="7">
                  <c:v>2016</c:v>
                </c:pt>
                <c:pt idx="8">
                  <c:v>2017</c:v>
                </c:pt>
                <c:pt idx="9">
                  <c:v>2018</c:v>
                </c:pt>
              </c:numCache>
            </c:numRef>
          </c:cat>
          <c:val>
            <c:numRef>
              <c:f>Balance!$E$34:$N$34</c:f>
              <c:numCache>
                <c:ptCount val="10"/>
                <c:pt idx="0">
                  <c:v>0</c:v>
                </c:pt>
                <c:pt idx="1">
                  <c:v>0</c:v>
                </c:pt>
                <c:pt idx="2">
                  <c:v>0</c:v>
                </c:pt>
                <c:pt idx="3">
                  <c:v>0</c:v>
                </c:pt>
                <c:pt idx="4">
                  <c:v>0</c:v>
                </c:pt>
                <c:pt idx="5">
                  <c:v>0</c:v>
                </c:pt>
                <c:pt idx="6">
                  <c:v>0</c:v>
                </c:pt>
                <c:pt idx="7">
                  <c:v>0</c:v>
                </c:pt>
                <c:pt idx="8">
                  <c:v>0</c:v>
                </c:pt>
                <c:pt idx="9">
                  <c:v>0</c:v>
                </c:pt>
              </c:numCache>
            </c:numRef>
          </c:val>
          <c:smooth val="0"/>
        </c:ser>
        <c:ser>
          <c:idx val="2"/>
          <c:order val="2"/>
          <c:tx>
            <c:strRef>
              <c:f>'B Plan'!$A$50</c:f>
              <c:strCache>
                <c:ptCount val="1"/>
                <c:pt idx="0">
                  <c:v>Planned Net Worth</c:v>
                </c:pt>
              </c:strCache>
            </c:strRef>
          </c:tx>
          <c:spPr>
            <a:ln w="25400">
              <a:solidFill>
                <a:srgbClr val="76A54B"/>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'B Plan'!$E$50:$N$50</c:f>
              <c:numCache>
                <c:ptCount val="10"/>
                <c:pt idx="0">
                  <c:v>-10000</c:v>
                </c:pt>
                <c:pt idx="1">
                  <c:v>-12000</c:v>
                </c:pt>
                <c:pt idx="2">
                  <c:v>-15000</c:v>
                </c:pt>
                <c:pt idx="3">
                  <c:v>-18000</c:v>
                </c:pt>
                <c:pt idx="4">
                  <c:v>-21000</c:v>
                </c:pt>
                <c:pt idx="5">
                  <c:v>1500</c:v>
                </c:pt>
                <c:pt idx="6">
                  <c:v>52775</c:v>
                </c:pt>
                <c:pt idx="7">
                  <c:v>76473.75</c:v>
                </c:pt>
                <c:pt idx="8">
                  <c:v>100633.4375</c:v>
                </c:pt>
                <c:pt idx="9">
                  <c:v>125313.00937500002</c:v>
                </c:pt>
              </c:numCache>
            </c:numRef>
          </c:val>
          <c:smooth val="0"/>
        </c:ser>
        <c:ser>
          <c:idx val="3"/>
          <c:order val="3"/>
          <c:tx>
            <c:strRef>
              <c:f>'B Plan'!$C$34</c:f>
              <c:strCache>
                <c:ptCount val="1"/>
                <c:pt idx="0">
                  <c:v>Planned Assets</c:v>
                </c:pt>
              </c:strCache>
            </c:strRef>
          </c:tx>
          <c:spPr>
            <a:ln w="25400">
              <a:solidFill>
                <a:srgbClr val="00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'B Plan'!$E$34:$N$34</c:f>
              <c:numCache>
                <c:ptCount val="10"/>
                <c:pt idx="0">
                  <c:v>1000</c:v>
                </c:pt>
                <c:pt idx="1">
                  <c:v>1000</c:v>
                </c:pt>
                <c:pt idx="2">
                  <c:v>1000</c:v>
                </c:pt>
                <c:pt idx="3">
                  <c:v>1000</c:v>
                </c:pt>
                <c:pt idx="4">
                  <c:v>1000</c:v>
                </c:pt>
                <c:pt idx="5">
                  <c:v>1500</c:v>
                </c:pt>
                <c:pt idx="6">
                  <c:v>352775</c:v>
                </c:pt>
                <c:pt idx="7">
                  <c:v>367473.75</c:v>
                </c:pt>
                <c:pt idx="8">
                  <c:v>382903.4375</c:v>
                </c:pt>
                <c:pt idx="9">
                  <c:v>399114.909375</c:v>
                </c:pt>
              </c:numCache>
            </c:numRef>
          </c:val>
          <c:smooth val="0"/>
        </c:ser>
        <c:marker val="1"/>
        <c:axId val="29649979"/>
        <c:axId val="65523220"/>
      </c:lineChart>
      <c:catAx>
        <c:axId val="29649979"/>
        <c:scaling>
          <c:orientation val="minMax"/>
        </c:scaling>
        <c:axPos val="b"/>
        <c:delete val="0"/>
        <c:numFmt formatCode="General" sourceLinked="1"/>
        <c:majorTickMark val="out"/>
        <c:minorTickMark val="none"/>
        <c:tickLblPos val="nextTo"/>
        <c:spPr>
          <a:ln w="3175">
            <a:solidFill>
              <a:srgbClr val="333333"/>
            </a:solidFill>
          </a:ln>
        </c:spPr>
        <c:txPr>
          <a:bodyPr vert="horz" rot="-2700000"/>
          <a:lstStyle/>
          <a:p>
            <a:pPr>
              <a:defRPr lang="en-US" cap="none" sz="1575" b="0" i="0" u="none" baseline="0">
                <a:solidFill>
                  <a:srgbClr val="333333"/>
                </a:solidFill>
                <a:latin typeface="Arial"/>
                <a:ea typeface="Arial"/>
                <a:cs typeface="Arial"/>
              </a:defRPr>
            </a:pPr>
          </a:p>
        </c:txPr>
        <c:crossAx val="65523220"/>
        <c:crosses val="autoZero"/>
        <c:auto val="1"/>
        <c:lblOffset val="100"/>
        <c:tickLblSkip val="2"/>
        <c:noMultiLvlLbl val="0"/>
      </c:catAx>
      <c:valAx>
        <c:axId val="65523220"/>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txPr>
          <a:bodyPr vert="horz" rot="0"/>
          <a:lstStyle/>
          <a:p>
            <a:pPr>
              <a:defRPr lang="en-US" cap="none" sz="1575" b="0" i="0" u="none" baseline="0">
                <a:solidFill>
                  <a:srgbClr val="333333"/>
                </a:solidFill>
                <a:latin typeface="Arial"/>
                <a:ea typeface="Arial"/>
                <a:cs typeface="Arial"/>
              </a:defRPr>
            </a:pPr>
          </a:p>
        </c:txPr>
        <c:crossAx val="29649979"/>
        <c:crossesAt val="1"/>
        <c:crossBetween val="between"/>
        <c:dispUnits/>
      </c:valAx>
      <c:spPr>
        <a:noFill/>
        <a:ln w="12700">
          <a:solidFill>
            <a:srgbClr val="808080"/>
          </a:solidFill>
        </a:ln>
      </c:spPr>
    </c:plotArea>
    <c:legend>
      <c:legendPos val="r"/>
      <c:layout>
        <c:manualLayout>
          <c:xMode val="edge"/>
          <c:yMode val="edge"/>
          <c:x val="0.169"/>
          <c:y val="0.21675"/>
          <c:w val="0.213"/>
          <c:h val="0.1795"/>
        </c:manualLayout>
      </c:layout>
      <c:overlay val="0"/>
      <c:spPr>
        <a:solidFill>
          <a:srgbClr val="FFFFFF"/>
        </a:solidFill>
        <a:ln w="3175">
          <a:solidFill>
            <a:srgbClr val="333333"/>
          </a:solidFill>
        </a:ln>
      </c:spPr>
      <c:txPr>
        <a:bodyPr vert="horz" rot="0"/>
        <a:lstStyle/>
        <a:p>
          <a:pPr>
            <a:defRPr lang="en-US" cap="none" sz="11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33"/>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www.roi-team.com/" TargetMode="External" /><Relationship Id="rId4" Type="http://schemas.openxmlformats.org/officeDocument/2006/relationships/hyperlink" Target="http://www.roi-team.com/" TargetMode="External" /><Relationship Id="rId5"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hyperlink" Target="#Income!A1" /><Relationship Id="rId2" Type="http://schemas.openxmlformats.org/officeDocument/2006/relationships/hyperlink" Target="#Balance!A1"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2</xdr:col>
      <xdr:colOff>4581525</xdr:colOff>
      <xdr:row>3</xdr:row>
      <xdr:rowOff>0</xdr:rowOff>
    </xdr:to>
    <xdr:pic>
      <xdr:nvPicPr>
        <xdr:cNvPr id="1" name="Picture 1" descr="home_feature"/>
        <xdr:cNvPicPr preferRelativeResize="1">
          <a:picLocks noChangeAspect="1"/>
        </xdr:cNvPicPr>
      </xdr:nvPicPr>
      <xdr:blipFill>
        <a:blip r:embed="rId1"/>
        <a:stretch>
          <a:fillRect/>
        </a:stretch>
      </xdr:blipFill>
      <xdr:spPr>
        <a:xfrm>
          <a:off x="247650" y="323850"/>
          <a:ext cx="4829175" cy="1057275"/>
        </a:xfrm>
        <a:prstGeom prst="rect">
          <a:avLst/>
        </a:prstGeom>
        <a:noFill/>
        <a:ln w="9525" cmpd="sng">
          <a:noFill/>
        </a:ln>
      </xdr:spPr>
    </xdr:pic>
    <xdr:clientData/>
  </xdr:twoCellAnchor>
  <xdr:twoCellAnchor>
    <xdr:from>
      <xdr:col>2</xdr:col>
      <xdr:colOff>0</xdr:colOff>
      <xdr:row>6</xdr:row>
      <xdr:rowOff>0</xdr:rowOff>
    </xdr:from>
    <xdr:to>
      <xdr:col>3</xdr:col>
      <xdr:colOff>0</xdr:colOff>
      <xdr:row>7</xdr:row>
      <xdr:rowOff>0</xdr:rowOff>
    </xdr:to>
    <xdr:sp>
      <xdr:nvSpPr>
        <xdr:cNvPr id="2" name="Text Box 2"/>
        <xdr:cNvSpPr txBox="1">
          <a:spLocks noChangeArrowheads="1"/>
        </xdr:cNvSpPr>
      </xdr:nvSpPr>
      <xdr:spPr>
        <a:xfrm>
          <a:off x="495300" y="2286000"/>
          <a:ext cx="7334250" cy="3362325"/>
        </a:xfrm>
        <a:prstGeom prst="rect">
          <a:avLst/>
        </a:prstGeom>
        <a:noFill/>
        <a:ln w="9525" cmpd="sng">
          <a:noFill/>
        </a:ln>
      </xdr:spPr>
      <xdr:txBody>
        <a:bodyPr vertOverflow="clip" wrap="square" lIns="36576" tIns="32004" rIns="0" bIns="0"/>
        <a:p>
          <a:pPr algn="l">
            <a:defRPr/>
          </a:pPr>
          <a:r>
            <a:rPr lang="en-US" cap="none" sz="1600" b="0" i="0" u="none" baseline="0">
              <a:solidFill>
                <a:srgbClr val="0D0F11"/>
              </a:solidFill>
              <a:latin typeface="Arial"/>
              <a:ea typeface="Arial"/>
              <a:cs typeface="Arial"/>
            </a:rPr>
            <a:t>If you're serious about building wealth, you'll need the right attitude and the right tools. This model is intended to help you gain the financial literacy required. It is very simple because building wealth is very simple - in concept. 
</a:t>
          </a:r>
          <a:r>
            <a:rPr lang="en-US" cap="none" sz="1600" b="0" i="0" u="none" baseline="0">
              <a:solidFill>
                <a:srgbClr val="0D0F11"/>
              </a:solidFill>
              <a:latin typeface="Arial"/>
              <a:ea typeface="Arial"/>
              <a:cs typeface="Arial"/>
            </a:rPr>
            <a:t>
</a:t>
          </a:r>
          <a:r>
            <a:rPr lang="en-US" cap="none" sz="1600" b="0" i="0" u="none" baseline="0">
              <a:solidFill>
                <a:srgbClr val="0D0F11"/>
              </a:solidFill>
              <a:latin typeface="Arial"/>
              <a:ea typeface="Arial"/>
              <a:cs typeface="Arial"/>
            </a:rPr>
            <a:t>The formats used in this workbook are straightforward and useful as a starting point for organizing personal finances for most people. You can enter your data directly into the worksheets or use them as a guide to create your own worksheets.
</a:t>
          </a:r>
          <a:r>
            <a:rPr lang="en-US" cap="none" sz="1600" b="0" i="0" u="none" baseline="0">
              <a:solidFill>
                <a:srgbClr val="0D0F11"/>
              </a:solidFill>
              <a:latin typeface="Arial"/>
              <a:ea typeface="Arial"/>
              <a:cs typeface="Arial"/>
            </a:rPr>
            <a:t>
</a:t>
          </a:r>
          <a:r>
            <a:rPr lang="en-US" cap="none" sz="1600" b="0" i="0" u="none" baseline="0">
              <a:solidFill>
                <a:srgbClr val="0D0F11"/>
              </a:solidFill>
              <a:latin typeface="Arial"/>
              <a:ea typeface="Arial"/>
              <a:cs typeface="Arial"/>
            </a:rPr>
            <a:t>No warranty is expressed or implied about their suitability to your situation, and we suggest obtaining professional accounting advice if your situation is complex or uncertain.</a:t>
          </a:r>
        </a:p>
      </xdr:txBody>
    </xdr:sp>
    <xdr:clientData/>
  </xdr:twoCellAnchor>
  <xdr:twoCellAnchor>
    <xdr:from>
      <xdr:col>2</xdr:col>
      <xdr:colOff>5248275</xdr:colOff>
      <xdr:row>2</xdr:row>
      <xdr:rowOff>447675</xdr:rowOff>
    </xdr:from>
    <xdr:to>
      <xdr:col>2</xdr:col>
      <xdr:colOff>7324725</xdr:colOff>
      <xdr:row>3</xdr:row>
      <xdr:rowOff>9525</xdr:rowOff>
    </xdr:to>
    <xdr:pic>
      <xdr:nvPicPr>
        <xdr:cNvPr id="3" name="Picture 3" descr="Picture1">
          <a:hlinkClick r:id="rId4"/>
        </xdr:cNvPr>
        <xdr:cNvPicPr preferRelativeResize="1">
          <a:picLocks noChangeAspect="1"/>
        </xdr:cNvPicPr>
      </xdr:nvPicPr>
      <xdr:blipFill>
        <a:blip r:embed="rId2">
          <a:clrChange>
            <a:clrFrom>
              <a:srgbClr val="FEFEFE"/>
            </a:clrFrom>
            <a:clrTo>
              <a:srgbClr val="FEFEFE">
                <a:alpha val="0"/>
              </a:srgbClr>
            </a:clrTo>
          </a:clrChange>
        </a:blip>
        <a:stretch>
          <a:fillRect/>
        </a:stretch>
      </xdr:blipFill>
      <xdr:spPr>
        <a:xfrm>
          <a:off x="5743575" y="771525"/>
          <a:ext cx="2076450" cy="619125"/>
        </a:xfrm>
        <a:prstGeom prst="rect">
          <a:avLst/>
        </a:prstGeom>
        <a:noFill/>
        <a:ln w="9525" cmpd="sng">
          <a:noFill/>
        </a:ln>
      </xdr:spPr>
    </xdr:pic>
    <xdr:clientData/>
  </xdr:twoCellAnchor>
  <xdr:twoCellAnchor>
    <xdr:from>
      <xdr:col>2</xdr:col>
      <xdr:colOff>0</xdr:colOff>
      <xdr:row>4</xdr:row>
      <xdr:rowOff>95250</xdr:rowOff>
    </xdr:from>
    <xdr:to>
      <xdr:col>2</xdr:col>
      <xdr:colOff>4276725</xdr:colOff>
      <xdr:row>5</xdr:row>
      <xdr:rowOff>0</xdr:rowOff>
    </xdr:to>
    <xdr:sp>
      <xdr:nvSpPr>
        <xdr:cNvPr id="4" name="WordArt 4"/>
        <xdr:cNvSpPr>
          <a:spLocks/>
        </xdr:cNvSpPr>
      </xdr:nvSpPr>
      <xdr:spPr>
        <a:xfrm>
          <a:off x="495300" y="1628775"/>
          <a:ext cx="4276725" cy="504825"/>
        </a:xfrm>
        <a:prstGeom prst="rect"/>
        <a:noFill/>
      </xdr:spPr>
      <xdr:txBody>
        <a:bodyPr fromWordArt="1" wrap="none" lIns="91440" tIns="45720" rIns="91440" bIns="45720">
          <a:prstTxWarp prst="textPlain">
            <a:avLst>
              <a:gd name="adj" fmla="val 48671"/>
            </a:avLst>
          </a:prstTxWarp>
        </a:bodyPr>
        <a:p>
          <a:pPr algn="l"/>
          <a:r>
            <a:rPr sz="3600" i="1" kern="10" spc="0">
              <a:ln w="9525" cmpd="sng">
                <a:solidFill>
                  <a:srgbClr val="000000"/>
                </a:solidFill>
                <a:headEnd type="none"/>
                <a:tailEnd type="none"/>
              </a:ln>
              <a:solidFill>
                <a:srgbClr val="EA7E42"/>
              </a:solidFill>
              <a:effectLst>
                <a:outerShdw dist="35921" dir="2700000" algn="ctr">
                  <a:srgbClr val="808080">
                    <a:alpha val="79998"/>
                  </a:srgbClr>
                </a:outerShdw>
              </a:effectLst>
              <a:latin typeface="Arial Black"/>
              <a:cs typeface="Arial Black"/>
            </a:rPr>
            <a:t>Personal Finance</a:t>
          </a:r>
        </a:p>
      </xdr:txBody>
    </xdr:sp>
    <xdr:clientData/>
  </xdr:twoCellAnchor>
  <xdr:twoCellAnchor>
    <xdr:from>
      <xdr:col>2</xdr:col>
      <xdr:colOff>4343400</xdr:colOff>
      <xdr:row>2</xdr:row>
      <xdr:rowOff>0</xdr:rowOff>
    </xdr:from>
    <xdr:to>
      <xdr:col>2</xdr:col>
      <xdr:colOff>4629150</xdr:colOff>
      <xdr:row>3</xdr:row>
      <xdr:rowOff>28575</xdr:rowOff>
    </xdr:to>
    <xdr:sp>
      <xdr:nvSpPr>
        <xdr:cNvPr id="5" name="Rectangle 5"/>
        <xdr:cNvSpPr>
          <a:spLocks/>
        </xdr:cNvSpPr>
      </xdr:nvSpPr>
      <xdr:spPr>
        <a:xfrm>
          <a:off x="4838700" y="323850"/>
          <a:ext cx="285750" cy="1085850"/>
        </a:xfrm>
        <a:prstGeom prst="rect">
          <a:avLst/>
        </a:prstGeom>
        <a:solidFill>
          <a:srgbClr val="DBE9C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219075</xdr:colOff>
      <xdr:row>3</xdr:row>
      <xdr:rowOff>9525</xdr:rowOff>
    </xdr:from>
    <xdr:to>
      <xdr:col>2</xdr:col>
      <xdr:colOff>6915150</xdr:colOff>
      <xdr:row>3</xdr:row>
      <xdr:rowOff>9525</xdr:rowOff>
    </xdr:to>
    <xdr:sp>
      <xdr:nvSpPr>
        <xdr:cNvPr id="6" name="Line 6"/>
        <xdr:cNvSpPr>
          <a:spLocks/>
        </xdr:cNvSpPr>
      </xdr:nvSpPr>
      <xdr:spPr>
        <a:xfrm flipV="1">
          <a:off x="219075" y="1390650"/>
          <a:ext cx="7191375" cy="0"/>
        </a:xfrm>
        <a:prstGeom prst="line">
          <a:avLst/>
        </a:prstGeom>
        <a:noFill/>
        <a:ln w="38100" cmpd="sng">
          <a:solidFill>
            <a:srgbClr val="4F6E32"/>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3219450</xdr:colOff>
      <xdr:row>6</xdr:row>
      <xdr:rowOff>3038475</xdr:rowOff>
    </xdr:from>
    <xdr:to>
      <xdr:col>4</xdr:col>
      <xdr:colOff>0</xdr:colOff>
      <xdr:row>6</xdr:row>
      <xdr:rowOff>3038475</xdr:rowOff>
    </xdr:to>
    <xdr:sp>
      <xdr:nvSpPr>
        <xdr:cNvPr id="7" name="Line 12"/>
        <xdr:cNvSpPr>
          <a:spLocks/>
        </xdr:cNvSpPr>
      </xdr:nvSpPr>
      <xdr:spPr>
        <a:xfrm>
          <a:off x="3714750" y="5324475"/>
          <a:ext cx="4514850" cy="0"/>
        </a:xfrm>
        <a:prstGeom prst="line">
          <a:avLst/>
        </a:prstGeom>
        <a:noFill/>
        <a:ln w="38100" cmpd="sng">
          <a:solidFill>
            <a:srgbClr val="4F6E32"/>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6715125</xdr:colOff>
      <xdr:row>6</xdr:row>
      <xdr:rowOff>3333750</xdr:rowOff>
    </xdr:from>
    <xdr:to>
      <xdr:col>3</xdr:col>
      <xdr:colOff>19050</xdr:colOff>
      <xdr:row>10</xdr:row>
      <xdr:rowOff>9525</xdr:rowOff>
    </xdr:to>
    <xdr:grpSp>
      <xdr:nvGrpSpPr>
        <xdr:cNvPr id="8" name="Group 9"/>
        <xdr:cNvGrpSpPr>
          <a:grpSpLocks/>
        </xdr:cNvGrpSpPr>
      </xdr:nvGrpSpPr>
      <xdr:grpSpPr>
        <a:xfrm>
          <a:off x="7210425" y="5619750"/>
          <a:ext cx="638175" cy="638175"/>
          <a:chOff x="3115" y="425"/>
          <a:chExt cx="682" cy="701"/>
        </a:xfrm>
        <a:solidFill>
          <a:srgbClr val="FFFFFF"/>
        </a:solidFill>
      </xdr:grpSpPr>
      <xdr:sp macro="[0]!OpenInfo">
        <xdr:nvSpPr>
          <xdr:cNvPr id="9" name="Oval 10"/>
          <xdr:cNvSpPr>
            <a:spLocks/>
          </xdr:cNvSpPr>
        </xdr:nvSpPr>
        <xdr:spPr>
          <a:xfrm>
            <a:off x="3121" y="432"/>
            <a:ext cx="644" cy="662"/>
          </a:xfrm>
          <a:prstGeom prst="ellips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pic macro="[0]!OpenInfo">
        <xdr:nvPicPr>
          <xdr:cNvPr id="10" name="Picture 11" descr="Info Icon"/>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3115" y="425"/>
            <a:ext cx="682" cy="701"/>
          </a:xfrm>
          <a:prstGeom prst="rect">
            <a:avLst/>
          </a:prstGeom>
          <a:noFill/>
          <a:ln w="9525" cmpd="sng">
            <a:noFill/>
          </a:ln>
        </xdr:spPr>
      </xdr:pic>
    </xdr:grpSp>
    <xdr:clientData/>
  </xdr:twoCellAnchor>
  <xdr:twoCellAnchor>
    <xdr:from>
      <xdr:col>2</xdr:col>
      <xdr:colOff>4124325</xdr:colOff>
      <xdr:row>7</xdr:row>
      <xdr:rowOff>0</xdr:rowOff>
    </xdr:from>
    <xdr:to>
      <xdr:col>2</xdr:col>
      <xdr:colOff>6419850</xdr:colOff>
      <xdr:row>10</xdr:row>
      <xdr:rowOff>85725</xdr:rowOff>
    </xdr:to>
    <xdr:sp>
      <xdr:nvSpPr>
        <xdr:cNvPr id="11" name="Right Arrow 11"/>
        <xdr:cNvSpPr>
          <a:spLocks/>
        </xdr:cNvSpPr>
      </xdr:nvSpPr>
      <xdr:spPr>
        <a:xfrm>
          <a:off x="4619625" y="5648325"/>
          <a:ext cx="2295525" cy="685800"/>
        </a:xfrm>
        <a:prstGeom prst="rightArrow">
          <a:avLst>
            <a:gd name="adj" fmla="val 35208"/>
          </a:avLst>
        </a:prstGeom>
        <a:solidFill>
          <a:srgbClr val="77933C"/>
        </a:solidFill>
        <a:ln w="9525" cmpd="sng">
          <a:noFill/>
        </a:ln>
      </xdr:spPr>
      <xdr:txBody>
        <a:bodyPr vertOverflow="clip" wrap="square" lIns="18288" tIns="0" rIns="0" bIns="0" anchor="ctr"/>
        <a:p>
          <a:pPr algn="ctr">
            <a:defRPr/>
          </a:pPr>
          <a:r>
            <a:rPr lang="en-US" cap="none" sz="2400" b="1" i="0" u="none" baseline="0">
              <a:solidFill>
                <a:srgbClr val="FFFFFF"/>
              </a:solidFill>
            </a:rPr>
            <a:t>Start Here</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14</xdr:col>
      <xdr:colOff>28575</xdr:colOff>
      <xdr:row>3</xdr:row>
      <xdr:rowOff>57150</xdr:rowOff>
    </xdr:to>
    <xdr:grpSp>
      <xdr:nvGrpSpPr>
        <xdr:cNvPr id="1" name="Group 9"/>
        <xdr:cNvGrpSpPr>
          <a:grpSpLocks/>
        </xdr:cNvGrpSpPr>
      </xdr:nvGrpSpPr>
      <xdr:grpSpPr>
        <a:xfrm>
          <a:off x="10496550" y="0"/>
          <a:ext cx="638175" cy="619125"/>
          <a:chOff x="3115" y="425"/>
          <a:chExt cx="682" cy="701"/>
        </a:xfrm>
        <a:solidFill>
          <a:srgbClr val="FFFFFF"/>
        </a:solidFill>
      </xdr:grpSpPr>
      <xdr:sp macro="[0]!OpenInfo">
        <xdr:nvSpPr>
          <xdr:cNvPr id="2" name="Oval 10"/>
          <xdr:cNvSpPr>
            <a:spLocks/>
          </xdr:cNvSpPr>
        </xdr:nvSpPr>
        <xdr:spPr>
          <a:xfrm>
            <a:off x="3121" y="432"/>
            <a:ext cx="644" cy="662"/>
          </a:xfrm>
          <a:prstGeom prst="ellips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pic macro="[0]!OpenInfo">
        <xdr:nvPicPr>
          <xdr:cNvPr id="3" name="Picture 11" descr="Info Icon"/>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115" y="425"/>
            <a:ext cx="682" cy="701"/>
          </a:xfrm>
          <a:prstGeom prst="rect">
            <a:avLst/>
          </a:prstGeom>
          <a:noFill/>
          <a:ln w="9525" cmpd="sng">
            <a:noFill/>
          </a:ln>
        </xdr:spPr>
      </xdr:pic>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14</xdr:col>
      <xdr:colOff>28575</xdr:colOff>
      <xdr:row>3</xdr:row>
      <xdr:rowOff>57150</xdr:rowOff>
    </xdr:to>
    <xdr:grpSp>
      <xdr:nvGrpSpPr>
        <xdr:cNvPr id="1" name="Group 9"/>
        <xdr:cNvGrpSpPr>
          <a:grpSpLocks/>
        </xdr:cNvGrpSpPr>
      </xdr:nvGrpSpPr>
      <xdr:grpSpPr>
        <a:xfrm>
          <a:off x="10496550" y="0"/>
          <a:ext cx="638175" cy="619125"/>
          <a:chOff x="3115" y="425"/>
          <a:chExt cx="682" cy="701"/>
        </a:xfrm>
        <a:solidFill>
          <a:srgbClr val="FFFFFF"/>
        </a:solidFill>
      </xdr:grpSpPr>
      <xdr:sp macro="[0]!OpenInfo">
        <xdr:nvSpPr>
          <xdr:cNvPr id="2" name="Oval 10"/>
          <xdr:cNvSpPr>
            <a:spLocks/>
          </xdr:cNvSpPr>
        </xdr:nvSpPr>
        <xdr:spPr>
          <a:xfrm>
            <a:off x="3121" y="432"/>
            <a:ext cx="644" cy="662"/>
          </a:xfrm>
          <a:prstGeom prst="ellips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pic macro="[0]!OpenInfo">
        <xdr:nvPicPr>
          <xdr:cNvPr id="3" name="Picture 11" descr="Info Icon"/>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115" y="425"/>
            <a:ext cx="682" cy="701"/>
          </a:xfrm>
          <a:prstGeom prst="rect">
            <a:avLst/>
          </a:prstGeom>
          <a:noFill/>
          <a:ln w="9525" cmpd="sng">
            <a:noFill/>
          </a:ln>
        </xdr:spPr>
      </xdr:pic>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0</xdr:row>
      <xdr:rowOff>0</xdr:rowOff>
    </xdr:from>
    <xdr:to>
      <xdr:col>4</xdr:col>
      <xdr:colOff>781050</xdr:colOff>
      <xdr:row>1</xdr:row>
      <xdr:rowOff>371475</xdr:rowOff>
    </xdr:to>
    <xdr:grpSp>
      <xdr:nvGrpSpPr>
        <xdr:cNvPr id="1" name="Group 9"/>
        <xdr:cNvGrpSpPr>
          <a:grpSpLocks/>
        </xdr:cNvGrpSpPr>
      </xdr:nvGrpSpPr>
      <xdr:grpSpPr>
        <a:xfrm>
          <a:off x="14258925" y="0"/>
          <a:ext cx="638175" cy="609600"/>
          <a:chOff x="3115" y="425"/>
          <a:chExt cx="682" cy="701"/>
        </a:xfrm>
        <a:solidFill>
          <a:srgbClr val="FFFFFF"/>
        </a:solidFill>
      </xdr:grpSpPr>
      <xdr:sp macro="[0]!OpenInfo">
        <xdr:nvSpPr>
          <xdr:cNvPr id="2" name="Oval 10"/>
          <xdr:cNvSpPr>
            <a:spLocks/>
          </xdr:cNvSpPr>
        </xdr:nvSpPr>
        <xdr:spPr>
          <a:xfrm>
            <a:off x="3121" y="432"/>
            <a:ext cx="644" cy="662"/>
          </a:xfrm>
          <a:prstGeom prst="ellips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pic macro="[0]!OpenInfo">
        <xdr:nvPicPr>
          <xdr:cNvPr id="3" name="Picture 11" descr="Info Icon"/>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115" y="425"/>
            <a:ext cx="682" cy="701"/>
          </a:xfrm>
          <a:prstGeom prst="rect">
            <a:avLst/>
          </a:prstGeom>
          <a:noFill/>
          <a:ln w="9525" cmpd="sng">
            <a:noFill/>
          </a:ln>
        </xdr:spPr>
      </xdr:pic>
    </xdr:grpSp>
    <xdr:clientData/>
  </xdr:twoCellAnchor>
  <xdr:twoCellAnchor>
    <xdr:from>
      <xdr:col>0</xdr:col>
      <xdr:colOff>0</xdr:colOff>
      <xdr:row>0</xdr:row>
      <xdr:rowOff>28575</xdr:rowOff>
    </xdr:from>
    <xdr:to>
      <xdr:col>6</xdr:col>
      <xdr:colOff>0</xdr:colOff>
      <xdr:row>32</xdr:row>
      <xdr:rowOff>123825</xdr:rowOff>
    </xdr:to>
    <xdr:sp>
      <xdr:nvSpPr>
        <xdr:cNvPr id="4" name="Rectangle 4"/>
        <xdr:cNvSpPr>
          <a:spLocks/>
        </xdr:cNvSpPr>
      </xdr:nvSpPr>
      <xdr:spPr>
        <a:xfrm>
          <a:off x="0" y="28575"/>
          <a:ext cx="15811500" cy="12477750"/>
        </a:xfrm>
        <a:prstGeom prst="rect">
          <a:avLst/>
        </a:prstGeom>
        <a:solidFill>
          <a:srgbClr val="EEECE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161925</xdr:rowOff>
    </xdr:from>
    <xdr:to>
      <xdr:col>4</xdr:col>
      <xdr:colOff>838200</xdr:colOff>
      <xdr:row>20</xdr:row>
      <xdr:rowOff>0</xdr:rowOff>
    </xdr:to>
    <xdr:grpSp>
      <xdr:nvGrpSpPr>
        <xdr:cNvPr id="1" name="Group 38"/>
        <xdr:cNvGrpSpPr>
          <a:grpSpLocks/>
        </xdr:cNvGrpSpPr>
      </xdr:nvGrpSpPr>
      <xdr:grpSpPr>
        <a:xfrm>
          <a:off x="190500" y="1333500"/>
          <a:ext cx="7105650" cy="3124200"/>
          <a:chOff x="20" y="140"/>
          <a:chExt cx="746" cy="328"/>
        </a:xfrm>
        <a:solidFill>
          <a:srgbClr val="FFFFFF"/>
        </a:solidFill>
      </xdr:grpSpPr>
      <xdr:grpSp>
        <xdr:nvGrpSpPr>
          <xdr:cNvPr id="2" name="Group 31">
            <a:hlinkClick r:id="rId1"/>
          </xdr:cNvPr>
          <xdr:cNvGrpSpPr>
            <a:grpSpLocks/>
          </xdr:cNvGrpSpPr>
        </xdr:nvGrpSpPr>
        <xdr:grpSpPr>
          <a:xfrm>
            <a:off x="20" y="140"/>
            <a:ext cx="239" cy="328"/>
            <a:chOff x="20" y="140"/>
            <a:chExt cx="239" cy="328"/>
          </a:xfrm>
          <a:solidFill>
            <a:srgbClr val="FFFFFF"/>
          </a:solidFill>
        </xdr:grpSpPr>
        <xdr:sp>
          <xdr:nvSpPr>
            <xdr:cNvPr id="3" name="Text Box 1"/>
            <xdr:cNvSpPr txBox="1">
              <a:spLocks noChangeArrowheads="1"/>
            </xdr:cNvSpPr>
          </xdr:nvSpPr>
          <xdr:spPr>
            <a:xfrm>
              <a:off x="20" y="140"/>
              <a:ext cx="239" cy="1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400" b="1" i="1" u="sng" baseline="0">
                  <a:solidFill>
                    <a:srgbClr val="0D0F11"/>
                  </a:solidFill>
                  <a:latin typeface="Arial"/>
                  <a:ea typeface="Arial"/>
                  <a:cs typeface="Arial"/>
                </a:rPr>
                <a:t>Income</a:t>
              </a:r>
              <a:r>
                <a:rPr lang="en-US" cap="none" sz="1200" b="0" i="0" u="none" baseline="0">
                  <a:solidFill>
                    <a:srgbClr val="0D0F11"/>
                  </a:solidFill>
                  <a:latin typeface="Arial"/>
                  <a:ea typeface="Arial"/>
                  <a:cs typeface="Arial"/>
                </a:rPr>
                <a:t>
</a:t>
              </a:r>
              <a:r>
                <a:rPr lang="en-US" cap="none" sz="1200" b="0" i="0" u="none" baseline="0">
                  <a:solidFill>
                    <a:srgbClr val="0D0F11"/>
                  </a:solidFill>
                  <a:latin typeface="Arial"/>
                  <a:ea typeface="Arial"/>
                  <a:cs typeface="Arial"/>
                </a:rPr>
                <a:t>  -  Job
</a:t>
              </a:r>
              <a:r>
                <a:rPr lang="en-US" cap="none" sz="1200" b="0" i="0" u="none" baseline="0">
                  <a:solidFill>
                    <a:srgbClr val="0D0F11"/>
                  </a:solidFill>
                  <a:latin typeface="Arial"/>
                  <a:ea typeface="Arial"/>
                  <a:cs typeface="Arial"/>
                </a:rPr>
                <a:t>  -  Bank Interest
</a:t>
              </a:r>
              <a:r>
                <a:rPr lang="en-US" cap="none" sz="1200" b="0" i="0" u="none" baseline="0">
                  <a:solidFill>
                    <a:srgbClr val="0D0F11"/>
                  </a:solidFill>
                  <a:latin typeface="Arial"/>
                  <a:ea typeface="Arial"/>
                  <a:cs typeface="Arial"/>
                </a:rPr>
                <a:t>  -  Stock Dividends
</a:t>
              </a:r>
              <a:r>
                <a:rPr lang="en-US" cap="none" sz="1200" b="0" i="0" u="none" baseline="0">
                  <a:solidFill>
                    <a:srgbClr val="0D0F11"/>
                  </a:solidFill>
                  <a:latin typeface="Arial"/>
                  <a:ea typeface="Arial"/>
                  <a:cs typeface="Arial"/>
                </a:rPr>
                <a:t>  -  Inheritance
</a:t>
              </a:r>
              <a:r>
                <a:rPr lang="en-US" cap="none" sz="1200" b="0" i="0" u="none" baseline="0">
                  <a:solidFill>
                    <a:srgbClr val="0D0F11"/>
                  </a:solidFill>
                  <a:latin typeface="Arial"/>
                  <a:ea typeface="Arial"/>
                  <a:cs typeface="Arial"/>
                </a:rPr>
                <a:t>  -  etc.</a:t>
              </a:r>
            </a:p>
          </xdr:txBody>
        </xdr:sp>
        <xdr:sp>
          <xdr:nvSpPr>
            <xdr:cNvPr id="4" name="Text Box 2"/>
            <xdr:cNvSpPr txBox="1">
              <a:spLocks noChangeArrowheads="1"/>
            </xdr:cNvSpPr>
          </xdr:nvSpPr>
          <xdr:spPr>
            <a:xfrm>
              <a:off x="20" y="290"/>
              <a:ext cx="239" cy="178"/>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400" b="1" i="1" u="sng" baseline="0">
                  <a:solidFill>
                    <a:srgbClr val="0D0F11"/>
                  </a:solidFill>
                  <a:latin typeface="Arial"/>
                  <a:ea typeface="Arial"/>
                  <a:cs typeface="Arial"/>
                </a:rPr>
                <a:t>Expenses</a:t>
              </a:r>
              <a:r>
                <a:rPr lang="en-US" cap="none" sz="1200" b="0" i="0" u="none" baseline="0">
                  <a:solidFill>
                    <a:srgbClr val="0D0F11"/>
                  </a:solidFill>
                  <a:latin typeface="Arial"/>
                  <a:ea typeface="Arial"/>
                  <a:cs typeface="Arial"/>
                </a:rPr>
                <a:t>
</a:t>
              </a:r>
              <a:r>
                <a:rPr lang="en-US" cap="none" sz="1200" b="0" i="0" u="none" baseline="0">
                  <a:solidFill>
                    <a:srgbClr val="0D0F11"/>
                  </a:solidFill>
                  <a:latin typeface="Arial"/>
                  <a:ea typeface="Arial"/>
                  <a:cs typeface="Arial"/>
                </a:rPr>
                <a:t>  -  Housing
</a:t>
              </a:r>
              <a:r>
                <a:rPr lang="en-US" cap="none" sz="1200" b="0" i="0" u="none" baseline="0">
                  <a:solidFill>
                    <a:srgbClr val="0D0F11"/>
                  </a:solidFill>
                  <a:latin typeface="Arial"/>
                  <a:ea typeface="Arial"/>
                  <a:cs typeface="Arial"/>
                </a:rPr>
                <a:t>  -  Food
</a:t>
              </a:r>
              <a:r>
                <a:rPr lang="en-US" cap="none" sz="1200" b="0" i="0" u="none" baseline="0">
                  <a:solidFill>
                    <a:srgbClr val="0D0F11"/>
                  </a:solidFill>
                  <a:latin typeface="Arial"/>
                  <a:ea typeface="Arial"/>
                  <a:cs typeface="Arial"/>
                </a:rPr>
                <a:t>  -  Utilities
</a:t>
              </a:r>
              <a:r>
                <a:rPr lang="en-US" cap="none" sz="1200" b="0" i="0" u="none" baseline="0">
                  <a:solidFill>
                    <a:srgbClr val="0D0F11"/>
                  </a:solidFill>
                  <a:latin typeface="Arial"/>
                  <a:ea typeface="Arial"/>
                  <a:cs typeface="Arial"/>
                </a:rPr>
                <a:t>  -  Transportation
</a:t>
              </a:r>
              <a:r>
                <a:rPr lang="en-US" cap="none" sz="1200" b="0" i="0" u="none" baseline="0">
                  <a:solidFill>
                    <a:srgbClr val="0D0F11"/>
                  </a:solidFill>
                  <a:latin typeface="Arial"/>
                  <a:ea typeface="Arial"/>
                  <a:cs typeface="Arial"/>
                </a:rPr>
                <a:t>  -  Taxes
</a:t>
              </a:r>
              <a:r>
                <a:rPr lang="en-US" cap="none" sz="1200" b="0" i="0" u="none" baseline="0">
                  <a:solidFill>
                    <a:srgbClr val="0D0F11"/>
                  </a:solidFill>
                  <a:latin typeface="Arial"/>
                  <a:ea typeface="Arial"/>
                  <a:cs typeface="Arial"/>
                </a:rPr>
                <a:t>  -  etc.</a:t>
              </a:r>
            </a:p>
          </xdr:txBody>
        </xdr:sp>
      </xdr:grpSp>
      <xdr:grpSp>
        <xdr:nvGrpSpPr>
          <xdr:cNvPr id="5" name="Group 37"/>
          <xdr:cNvGrpSpPr>
            <a:grpSpLocks/>
          </xdr:cNvGrpSpPr>
        </xdr:nvGrpSpPr>
        <xdr:grpSpPr>
          <a:xfrm>
            <a:off x="150" y="176"/>
            <a:ext cx="616" cy="291"/>
            <a:chOff x="150" y="176"/>
            <a:chExt cx="616" cy="291"/>
          </a:xfrm>
          <a:solidFill>
            <a:srgbClr val="FFFFFF"/>
          </a:solidFill>
        </xdr:grpSpPr>
        <xdr:sp>
          <xdr:nvSpPr>
            <xdr:cNvPr id="6" name="AutoShape 7"/>
            <xdr:cNvSpPr>
              <a:spLocks/>
            </xdr:cNvSpPr>
          </xdr:nvSpPr>
          <xdr:spPr>
            <a:xfrm>
              <a:off x="150" y="243"/>
              <a:ext cx="30" cy="101"/>
            </a:xfrm>
            <a:prstGeom prst="downArrow">
              <a:avLst/>
            </a:prstGeom>
            <a:solidFill>
              <a:srgbClr val="F4F2C4"/>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AutoShape 12"/>
            <xdr:cNvSpPr>
              <a:spLocks/>
            </xdr:cNvSpPr>
          </xdr:nvSpPr>
          <xdr:spPr>
            <a:xfrm>
              <a:off x="586" y="176"/>
              <a:ext cx="138" cy="27"/>
            </a:xfrm>
            <a:prstGeom prst="curvedDownArrow">
              <a:avLst/>
            </a:prstGeom>
            <a:solidFill>
              <a:srgbClr val="F4F2C4"/>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AutoShape 11"/>
            <xdr:cNvSpPr>
              <a:spLocks/>
            </xdr:cNvSpPr>
          </xdr:nvSpPr>
          <xdr:spPr>
            <a:xfrm flipH="1">
              <a:off x="198" y="176"/>
              <a:ext cx="138" cy="27"/>
            </a:xfrm>
            <a:prstGeom prst="curvedDownArrow">
              <a:avLst/>
            </a:prstGeom>
            <a:solidFill>
              <a:srgbClr val="F4F2C4"/>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Text Box 13"/>
            <xdr:cNvSpPr txBox="1">
              <a:spLocks noChangeArrowheads="1"/>
            </xdr:cNvSpPr>
          </xdr:nvSpPr>
          <xdr:spPr>
            <a:xfrm>
              <a:off x="656" y="203"/>
              <a:ext cx="110" cy="94"/>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400" b="1" i="1" u="none" baseline="0">
                  <a:solidFill>
                    <a:srgbClr val="0D0F11"/>
                  </a:solidFill>
                  <a:latin typeface="Arial"/>
                  <a:ea typeface="Arial"/>
                  <a:cs typeface="Arial"/>
                </a:rPr>
                <a:t>Someone Else's Wealth</a:t>
              </a:r>
            </a:p>
          </xdr:txBody>
        </xdr:sp>
        <xdr:grpSp>
          <xdr:nvGrpSpPr>
            <xdr:cNvPr id="10" name="Group 36"/>
            <xdr:cNvGrpSpPr>
              <a:grpSpLocks/>
            </xdr:cNvGrpSpPr>
          </xdr:nvGrpSpPr>
          <xdr:grpSpPr>
            <a:xfrm>
              <a:off x="302" y="197"/>
              <a:ext cx="318" cy="270"/>
              <a:chOff x="302" y="197"/>
              <a:chExt cx="318" cy="270"/>
            </a:xfrm>
            <a:solidFill>
              <a:srgbClr val="FFFFFF"/>
            </a:solidFill>
          </xdr:grpSpPr>
          <xdr:sp>
            <xdr:nvSpPr>
              <xdr:cNvPr id="11" name="Text Box 3"/>
              <xdr:cNvSpPr txBox="1">
                <a:spLocks noChangeArrowheads="1"/>
              </xdr:cNvSpPr>
            </xdr:nvSpPr>
            <xdr:spPr>
              <a:xfrm>
                <a:off x="302" y="197"/>
                <a:ext cx="159" cy="27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400" b="1" i="1" u="sng" baseline="0">
                    <a:solidFill>
                      <a:srgbClr val="0D0F11"/>
                    </a:solidFill>
                    <a:latin typeface="Arial"/>
                    <a:ea typeface="Arial"/>
                    <a:cs typeface="Arial"/>
                  </a:rPr>
                  <a:t>Assets</a:t>
                </a:r>
                <a:r>
                  <a:rPr lang="en-US" cap="none" sz="1200" b="0" i="0" u="none" baseline="0">
                    <a:solidFill>
                      <a:srgbClr val="0D0F11"/>
                    </a:solidFill>
                    <a:latin typeface="Arial"/>
                    <a:ea typeface="Arial"/>
                    <a:cs typeface="Arial"/>
                  </a:rPr>
                  <a:t>
</a:t>
                </a:r>
                <a:r>
                  <a:rPr lang="en-US" cap="none" sz="1200" b="0" i="0" u="none" baseline="0">
                    <a:solidFill>
                      <a:srgbClr val="0D0F11"/>
                    </a:solidFill>
                    <a:latin typeface="Arial"/>
                    <a:ea typeface="Arial"/>
                    <a:cs typeface="Arial"/>
                  </a:rPr>
                  <a:t>  -  Stocks
</a:t>
                </a:r>
                <a:r>
                  <a:rPr lang="en-US" cap="none" sz="1200" b="0" i="0" u="none" baseline="0">
                    <a:solidFill>
                      <a:srgbClr val="0D0F11"/>
                    </a:solidFill>
                    <a:latin typeface="Arial"/>
                    <a:ea typeface="Arial"/>
                    <a:cs typeface="Arial"/>
                  </a:rPr>
                  <a:t>  -  Bonds
</a:t>
                </a:r>
                <a:r>
                  <a:rPr lang="en-US" cap="none" sz="1200" b="0" i="0" u="none" baseline="0">
                    <a:solidFill>
                      <a:srgbClr val="0D0F11"/>
                    </a:solidFill>
                    <a:latin typeface="Arial"/>
                    <a:ea typeface="Arial"/>
                    <a:cs typeface="Arial"/>
                  </a:rPr>
                  <a:t>  -  Mutual Funds
</a:t>
                </a:r>
                <a:r>
                  <a:rPr lang="en-US" cap="none" sz="1200" b="0" i="0" u="none" baseline="0">
                    <a:solidFill>
                      <a:srgbClr val="0D0F11"/>
                    </a:solidFill>
                    <a:latin typeface="Arial"/>
                    <a:ea typeface="Arial"/>
                    <a:cs typeface="Arial"/>
                  </a:rPr>
                  <a:t>  -  Real Estate
</a:t>
                </a:r>
                <a:r>
                  <a:rPr lang="en-US" cap="none" sz="1200" b="0" i="0" u="none" baseline="0">
                    <a:solidFill>
                      <a:srgbClr val="0D0F11"/>
                    </a:solidFill>
                    <a:latin typeface="Arial"/>
                    <a:ea typeface="Arial"/>
                    <a:cs typeface="Arial"/>
                  </a:rPr>
                  <a:t>  -  etc.</a:t>
                </a:r>
              </a:p>
            </xdr:txBody>
          </xdr:sp>
          <xdr:sp>
            <xdr:nvSpPr>
              <xdr:cNvPr id="12" name="Text Box 4"/>
              <xdr:cNvSpPr txBox="1">
                <a:spLocks noChangeArrowheads="1"/>
              </xdr:cNvSpPr>
            </xdr:nvSpPr>
            <xdr:spPr>
              <a:xfrm>
                <a:off x="461" y="197"/>
                <a:ext cx="159" cy="147"/>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400" b="1" i="1" u="sng" baseline="0">
                    <a:solidFill>
                      <a:srgbClr val="0D0F11"/>
                    </a:solidFill>
                    <a:latin typeface="Arial"/>
                    <a:ea typeface="Arial"/>
                    <a:cs typeface="Arial"/>
                  </a:rPr>
                  <a:t>Liabilities</a:t>
                </a:r>
                <a:r>
                  <a:rPr lang="en-US" cap="none" sz="1200" b="0" i="0" u="none" baseline="0">
                    <a:solidFill>
                      <a:srgbClr val="0D0F11"/>
                    </a:solidFill>
                    <a:latin typeface="Arial"/>
                    <a:ea typeface="Arial"/>
                    <a:cs typeface="Arial"/>
                  </a:rPr>
                  <a:t>
</a:t>
                </a:r>
                <a:r>
                  <a:rPr lang="en-US" cap="none" sz="1200" b="0" i="0" u="none" baseline="0">
                    <a:solidFill>
                      <a:srgbClr val="0D0F11"/>
                    </a:solidFill>
                    <a:latin typeface="Arial"/>
                    <a:ea typeface="Arial"/>
                    <a:cs typeface="Arial"/>
                  </a:rPr>
                  <a:t>  -  Mortgage
</a:t>
                </a:r>
                <a:r>
                  <a:rPr lang="en-US" cap="none" sz="1200" b="0" i="0" u="none" baseline="0">
                    <a:solidFill>
                      <a:srgbClr val="0D0F11"/>
                    </a:solidFill>
                    <a:latin typeface="Arial"/>
                    <a:ea typeface="Arial"/>
                    <a:cs typeface="Arial"/>
                  </a:rPr>
                  <a:t>  -  Car Payments
</a:t>
                </a:r>
                <a:r>
                  <a:rPr lang="en-US" cap="none" sz="1200" b="0" i="0" u="none" baseline="0">
                    <a:solidFill>
                      <a:srgbClr val="0D0F11"/>
                    </a:solidFill>
                    <a:latin typeface="Arial"/>
                    <a:ea typeface="Arial"/>
                    <a:cs typeface="Arial"/>
                  </a:rPr>
                  <a:t>  -  Credit Card Debt
</a:t>
                </a:r>
                <a:r>
                  <a:rPr lang="en-US" cap="none" sz="1200" b="0" i="0" u="none" baseline="0">
                    <a:solidFill>
                      <a:srgbClr val="0D0F11"/>
                    </a:solidFill>
                    <a:latin typeface="Arial"/>
                    <a:ea typeface="Arial"/>
                    <a:cs typeface="Arial"/>
                  </a:rPr>
                  <a:t>  -  etc.</a:t>
                </a:r>
              </a:p>
            </xdr:txBody>
          </xdr:sp>
          <xdr:sp>
            <xdr:nvSpPr>
              <xdr:cNvPr id="14" name="Text Box 25">
                <a:hlinkClick r:id="rId2"/>
              </xdr:cNvPr>
              <xdr:cNvSpPr txBox="1">
                <a:spLocks noChangeArrowheads="1"/>
              </xdr:cNvSpPr>
            </xdr:nvSpPr>
            <xdr:spPr>
              <a:xfrm>
                <a:off x="461" y="344"/>
                <a:ext cx="159" cy="123"/>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400" b="1" i="1" u="sng" baseline="0">
                    <a:solidFill>
                      <a:srgbClr val="0D0F11"/>
                    </a:solidFill>
                    <a:latin typeface="Arial"/>
                    <a:ea typeface="Arial"/>
                    <a:cs typeface="Arial"/>
                  </a:rPr>
                  <a:t>Equity</a:t>
                </a:r>
                <a:r>
                  <a:rPr lang="en-US" cap="none" sz="1200" b="0" i="0" u="none" baseline="0">
                    <a:solidFill>
                      <a:srgbClr val="0D0F11"/>
                    </a:solidFill>
                    <a:latin typeface="Arial"/>
                    <a:ea typeface="Arial"/>
                    <a:cs typeface="Arial"/>
                  </a:rPr>
                  <a:t>
</a:t>
                </a:r>
                <a:r>
                  <a:rPr lang="en-US" cap="none" sz="1200" b="0" i="0" u="none" baseline="0">
                    <a:solidFill>
                      <a:srgbClr val="0D0F11"/>
                    </a:solidFill>
                    <a:latin typeface="Arial"/>
                    <a:ea typeface="Arial"/>
                    <a:cs typeface="Arial"/>
                  </a:rPr>
                  <a:t>This is your Net Worth, equal to Assets minus Liabilities</a:t>
                </a:r>
              </a:p>
            </xdr:txBody>
          </xdr:sp>
        </xdr:grpSp>
        <xdr:sp>
          <xdr:nvSpPr>
            <xdr:cNvPr id="15" name="AutoShape 8"/>
            <xdr:cNvSpPr>
              <a:spLocks/>
            </xdr:cNvSpPr>
          </xdr:nvSpPr>
          <xdr:spPr>
            <a:xfrm>
              <a:off x="220" y="347"/>
              <a:ext cx="110" cy="39"/>
            </a:xfrm>
            <a:prstGeom prst="rightArrow">
              <a:avLst/>
            </a:prstGeom>
            <a:solidFill>
              <a:srgbClr val="F4F2C4"/>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D0F11"/>
                  </a:solidFill>
                  <a:latin typeface="Arial"/>
                  <a:ea typeface="Arial"/>
                  <a:cs typeface="Arial"/>
                </a:rPr>
                <a:t>Excess</a:t>
              </a:r>
            </a:p>
          </xdr:txBody>
        </xdr:sp>
      </xdr:grpSp>
    </xdr:grpSp>
    <xdr:clientData/>
  </xdr:twoCellAnchor>
  <xdr:twoCellAnchor>
    <xdr:from>
      <xdr:col>4</xdr:col>
      <xdr:colOff>628650</xdr:colOff>
      <xdr:row>0</xdr:row>
      <xdr:rowOff>9525</xdr:rowOff>
    </xdr:from>
    <xdr:to>
      <xdr:col>5</xdr:col>
      <xdr:colOff>419100</xdr:colOff>
      <xdr:row>2</xdr:row>
      <xdr:rowOff>152400</xdr:rowOff>
    </xdr:to>
    <xdr:grpSp>
      <xdr:nvGrpSpPr>
        <xdr:cNvPr id="16" name="Group 9"/>
        <xdr:cNvGrpSpPr>
          <a:grpSpLocks/>
        </xdr:cNvGrpSpPr>
      </xdr:nvGrpSpPr>
      <xdr:grpSpPr>
        <a:xfrm>
          <a:off x="7086600" y="9525"/>
          <a:ext cx="638175" cy="628650"/>
          <a:chOff x="3115" y="425"/>
          <a:chExt cx="682" cy="701"/>
        </a:xfrm>
        <a:solidFill>
          <a:srgbClr val="FFFFFF"/>
        </a:solidFill>
      </xdr:grpSpPr>
      <xdr:sp macro="[0]!OpenInfo">
        <xdr:nvSpPr>
          <xdr:cNvPr id="17" name="Oval 10"/>
          <xdr:cNvSpPr>
            <a:spLocks/>
          </xdr:cNvSpPr>
        </xdr:nvSpPr>
        <xdr:spPr>
          <a:xfrm>
            <a:off x="3121" y="432"/>
            <a:ext cx="644" cy="662"/>
          </a:xfrm>
          <a:prstGeom prst="ellips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pic macro="[0]!OpenInfo">
        <xdr:nvPicPr>
          <xdr:cNvPr id="18" name="Picture 11" descr="Info Icon"/>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3115" y="425"/>
            <a:ext cx="682" cy="701"/>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14</xdr:col>
      <xdr:colOff>28575</xdr:colOff>
      <xdr:row>3</xdr:row>
      <xdr:rowOff>57150</xdr:rowOff>
    </xdr:to>
    <xdr:grpSp>
      <xdr:nvGrpSpPr>
        <xdr:cNvPr id="1" name="Group 9"/>
        <xdr:cNvGrpSpPr>
          <a:grpSpLocks/>
        </xdr:cNvGrpSpPr>
      </xdr:nvGrpSpPr>
      <xdr:grpSpPr>
        <a:xfrm>
          <a:off x="10496550" y="0"/>
          <a:ext cx="638175" cy="619125"/>
          <a:chOff x="3115" y="425"/>
          <a:chExt cx="682" cy="701"/>
        </a:xfrm>
        <a:solidFill>
          <a:srgbClr val="FFFFFF"/>
        </a:solidFill>
      </xdr:grpSpPr>
      <xdr:sp macro="[0]!OpenInfo">
        <xdr:nvSpPr>
          <xdr:cNvPr id="2" name="Oval 10"/>
          <xdr:cNvSpPr>
            <a:spLocks/>
          </xdr:cNvSpPr>
        </xdr:nvSpPr>
        <xdr:spPr>
          <a:xfrm>
            <a:off x="3121" y="432"/>
            <a:ext cx="644" cy="662"/>
          </a:xfrm>
          <a:prstGeom prst="ellips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pic macro="[0]!OpenInfo">
        <xdr:nvPicPr>
          <xdr:cNvPr id="3" name="Picture 11" descr="Info Icon"/>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115" y="425"/>
            <a:ext cx="682" cy="701"/>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14</xdr:col>
      <xdr:colOff>28575</xdr:colOff>
      <xdr:row>3</xdr:row>
      <xdr:rowOff>57150</xdr:rowOff>
    </xdr:to>
    <xdr:grpSp>
      <xdr:nvGrpSpPr>
        <xdr:cNvPr id="1" name="Group 9"/>
        <xdr:cNvGrpSpPr>
          <a:grpSpLocks/>
        </xdr:cNvGrpSpPr>
      </xdr:nvGrpSpPr>
      <xdr:grpSpPr>
        <a:xfrm>
          <a:off x="10496550" y="0"/>
          <a:ext cx="638175" cy="619125"/>
          <a:chOff x="3115" y="425"/>
          <a:chExt cx="682" cy="701"/>
        </a:xfrm>
        <a:solidFill>
          <a:srgbClr val="FFFFFF"/>
        </a:solidFill>
      </xdr:grpSpPr>
      <xdr:sp macro="[0]!OpenInfo">
        <xdr:nvSpPr>
          <xdr:cNvPr id="2" name="Oval 10"/>
          <xdr:cNvSpPr>
            <a:spLocks/>
          </xdr:cNvSpPr>
        </xdr:nvSpPr>
        <xdr:spPr>
          <a:xfrm>
            <a:off x="3121" y="432"/>
            <a:ext cx="644" cy="662"/>
          </a:xfrm>
          <a:prstGeom prst="ellips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pic macro="[0]!OpenInfo">
        <xdr:nvPicPr>
          <xdr:cNvPr id="3" name="Picture 11" descr="Info Icon"/>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115" y="425"/>
            <a:ext cx="682" cy="701"/>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32</xdr:row>
      <xdr:rowOff>0</xdr:rowOff>
    </xdr:to>
    <xdr:graphicFrame>
      <xdr:nvGraphicFramePr>
        <xdr:cNvPr id="1" name="Chart 1"/>
        <xdr:cNvGraphicFramePr/>
      </xdr:nvGraphicFramePr>
      <xdr:xfrm>
        <a:off x="0" y="0"/>
        <a:ext cx="7924800" cy="5181600"/>
      </xdr:xfrm>
      <a:graphic>
        <a:graphicData uri="http://schemas.openxmlformats.org/drawingml/2006/chart">
          <c:chart xmlns:c="http://schemas.openxmlformats.org/drawingml/2006/chart" r:id="rId1"/>
        </a:graphicData>
      </a:graphic>
    </xdr:graphicFrame>
    <xdr:clientData/>
  </xdr:twoCellAnchor>
  <xdr:twoCellAnchor>
    <xdr:from>
      <xdr:col>13</xdr:col>
      <xdr:colOff>0</xdr:colOff>
      <xdr:row>0</xdr:row>
      <xdr:rowOff>0</xdr:rowOff>
    </xdr:from>
    <xdr:to>
      <xdr:col>14</xdr:col>
      <xdr:colOff>28575</xdr:colOff>
      <xdr:row>3</xdr:row>
      <xdr:rowOff>133350</xdr:rowOff>
    </xdr:to>
    <xdr:grpSp>
      <xdr:nvGrpSpPr>
        <xdr:cNvPr id="2" name="Group 9"/>
        <xdr:cNvGrpSpPr>
          <a:grpSpLocks/>
        </xdr:cNvGrpSpPr>
      </xdr:nvGrpSpPr>
      <xdr:grpSpPr>
        <a:xfrm>
          <a:off x="7924800" y="0"/>
          <a:ext cx="638175" cy="619125"/>
          <a:chOff x="3115" y="425"/>
          <a:chExt cx="682" cy="701"/>
        </a:xfrm>
        <a:solidFill>
          <a:srgbClr val="FFFFFF"/>
        </a:solidFill>
      </xdr:grpSpPr>
      <xdr:sp macro="[0]!OpenInfo">
        <xdr:nvSpPr>
          <xdr:cNvPr id="3" name="Oval 10"/>
          <xdr:cNvSpPr>
            <a:spLocks/>
          </xdr:cNvSpPr>
        </xdr:nvSpPr>
        <xdr:spPr>
          <a:xfrm>
            <a:off x="3121" y="432"/>
            <a:ext cx="644" cy="662"/>
          </a:xfrm>
          <a:prstGeom prst="ellips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pic macro="[0]!OpenInfo">
        <xdr:nvPicPr>
          <xdr:cNvPr id="4" name="Picture 11" descr="Info Icon"/>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3115" y="425"/>
            <a:ext cx="682" cy="701"/>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485775</xdr:colOff>
      <xdr:row>22</xdr:row>
      <xdr:rowOff>0</xdr:rowOff>
    </xdr:to>
    <xdr:graphicFrame>
      <xdr:nvGraphicFramePr>
        <xdr:cNvPr id="1" name="Chart 1"/>
        <xdr:cNvGraphicFramePr/>
      </xdr:nvGraphicFramePr>
      <xdr:xfrm>
        <a:off x="0" y="0"/>
        <a:ext cx="9629775" cy="35623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22</xdr:row>
      <xdr:rowOff>9525</xdr:rowOff>
    </xdr:from>
    <xdr:to>
      <xdr:col>15</xdr:col>
      <xdr:colOff>504825</xdr:colOff>
      <xdr:row>42</xdr:row>
      <xdr:rowOff>66675</xdr:rowOff>
    </xdr:to>
    <xdr:graphicFrame>
      <xdr:nvGraphicFramePr>
        <xdr:cNvPr id="2" name="Chart 3"/>
        <xdr:cNvGraphicFramePr/>
      </xdr:nvGraphicFramePr>
      <xdr:xfrm>
        <a:off x="9525" y="3571875"/>
        <a:ext cx="9639300" cy="3295650"/>
      </xdr:xfrm>
      <a:graphic>
        <a:graphicData uri="http://schemas.openxmlformats.org/drawingml/2006/chart">
          <c:chart xmlns:c="http://schemas.openxmlformats.org/drawingml/2006/chart" r:id="rId2"/>
        </a:graphicData>
      </a:graphic>
    </xdr:graphicFrame>
    <xdr:clientData/>
  </xdr:twoCellAnchor>
  <xdr:twoCellAnchor>
    <xdr:from>
      <xdr:col>16</xdr:col>
      <xdr:colOff>0</xdr:colOff>
      <xdr:row>0</xdr:row>
      <xdr:rowOff>0</xdr:rowOff>
    </xdr:from>
    <xdr:to>
      <xdr:col>17</xdr:col>
      <xdr:colOff>28575</xdr:colOff>
      <xdr:row>3</xdr:row>
      <xdr:rowOff>133350</xdr:rowOff>
    </xdr:to>
    <xdr:grpSp>
      <xdr:nvGrpSpPr>
        <xdr:cNvPr id="3" name="Group 9"/>
        <xdr:cNvGrpSpPr>
          <a:grpSpLocks/>
        </xdr:cNvGrpSpPr>
      </xdr:nvGrpSpPr>
      <xdr:grpSpPr>
        <a:xfrm>
          <a:off x="9753600" y="0"/>
          <a:ext cx="638175" cy="619125"/>
          <a:chOff x="3115" y="425"/>
          <a:chExt cx="682" cy="701"/>
        </a:xfrm>
        <a:solidFill>
          <a:srgbClr val="FFFFFF"/>
        </a:solidFill>
      </xdr:grpSpPr>
      <xdr:sp macro="[0]!OpenInfo">
        <xdr:nvSpPr>
          <xdr:cNvPr id="4" name="Oval 10"/>
          <xdr:cNvSpPr>
            <a:spLocks/>
          </xdr:cNvSpPr>
        </xdr:nvSpPr>
        <xdr:spPr>
          <a:xfrm>
            <a:off x="3121" y="432"/>
            <a:ext cx="644" cy="662"/>
          </a:xfrm>
          <a:prstGeom prst="ellips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pic macro="[0]!OpenInfo">
        <xdr:nvPicPr>
          <xdr:cNvPr id="5" name="Picture 11" descr="Info Icon"/>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3115" y="425"/>
            <a:ext cx="682" cy="701"/>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15</xdr:col>
      <xdr:colOff>28575</xdr:colOff>
      <xdr:row>3</xdr:row>
      <xdr:rowOff>57150</xdr:rowOff>
    </xdr:to>
    <xdr:grpSp>
      <xdr:nvGrpSpPr>
        <xdr:cNvPr id="1" name="Group 9"/>
        <xdr:cNvGrpSpPr>
          <a:grpSpLocks/>
        </xdr:cNvGrpSpPr>
      </xdr:nvGrpSpPr>
      <xdr:grpSpPr>
        <a:xfrm>
          <a:off x="10448925" y="0"/>
          <a:ext cx="638175" cy="619125"/>
          <a:chOff x="3115" y="425"/>
          <a:chExt cx="682" cy="701"/>
        </a:xfrm>
        <a:solidFill>
          <a:srgbClr val="FFFFFF"/>
        </a:solidFill>
      </xdr:grpSpPr>
      <xdr:sp macro="[0]!OpenInfo">
        <xdr:nvSpPr>
          <xdr:cNvPr id="2" name="Oval 10"/>
          <xdr:cNvSpPr>
            <a:spLocks/>
          </xdr:cNvSpPr>
        </xdr:nvSpPr>
        <xdr:spPr>
          <a:xfrm>
            <a:off x="3121" y="432"/>
            <a:ext cx="644" cy="662"/>
          </a:xfrm>
          <a:prstGeom prst="ellips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pic macro="[0]!OpenInfo">
        <xdr:nvPicPr>
          <xdr:cNvPr id="3" name="Picture 11" descr="Info Icon"/>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115" y="425"/>
            <a:ext cx="682" cy="701"/>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15</xdr:col>
      <xdr:colOff>28575</xdr:colOff>
      <xdr:row>3</xdr:row>
      <xdr:rowOff>57150</xdr:rowOff>
    </xdr:to>
    <xdr:grpSp>
      <xdr:nvGrpSpPr>
        <xdr:cNvPr id="1" name="Group 9"/>
        <xdr:cNvGrpSpPr>
          <a:grpSpLocks/>
        </xdr:cNvGrpSpPr>
      </xdr:nvGrpSpPr>
      <xdr:grpSpPr>
        <a:xfrm>
          <a:off x="10448925" y="0"/>
          <a:ext cx="638175" cy="619125"/>
          <a:chOff x="3115" y="425"/>
          <a:chExt cx="682" cy="701"/>
        </a:xfrm>
        <a:solidFill>
          <a:srgbClr val="FFFFFF"/>
        </a:solidFill>
      </xdr:grpSpPr>
      <xdr:sp macro="[0]!OpenInfo">
        <xdr:nvSpPr>
          <xdr:cNvPr id="2" name="Oval 10"/>
          <xdr:cNvSpPr>
            <a:spLocks/>
          </xdr:cNvSpPr>
        </xdr:nvSpPr>
        <xdr:spPr>
          <a:xfrm>
            <a:off x="3121" y="432"/>
            <a:ext cx="644" cy="662"/>
          </a:xfrm>
          <a:prstGeom prst="ellips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pic macro="[0]!OpenInfo">
        <xdr:nvPicPr>
          <xdr:cNvPr id="3" name="Picture 11" descr="Info Icon"/>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115" y="425"/>
            <a:ext cx="682" cy="701"/>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0</xdr:colOff>
      <xdr:row>32</xdr:row>
      <xdr:rowOff>0</xdr:rowOff>
    </xdr:to>
    <xdr:graphicFrame>
      <xdr:nvGraphicFramePr>
        <xdr:cNvPr id="1" name="Chart 1"/>
        <xdr:cNvGraphicFramePr/>
      </xdr:nvGraphicFramePr>
      <xdr:xfrm>
        <a:off x="0" y="0"/>
        <a:ext cx="8534400" cy="5181600"/>
      </xdr:xfrm>
      <a:graphic>
        <a:graphicData uri="http://schemas.openxmlformats.org/drawingml/2006/chart">
          <c:chart xmlns:c="http://schemas.openxmlformats.org/drawingml/2006/chart" r:id="rId1"/>
        </a:graphicData>
      </a:graphic>
    </xdr:graphicFrame>
    <xdr:clientData/>
  </xdr:twoCellAnchor>
  <xdr:twoCellAnchor>
    <xdr:from>
      <xdr:col>14</xdr:col>
      <xdr:colOff>0</xdr:colOff>
      <xdr:row>0</xdr:row>
      <xdr:rowOff>0</xdr:rowOff>
    </xdr:from>
    <xdr:to>
      <xdr:col>15</xdr:col>
      <xdr:colOff>28575</xdr:colOff>
      <xdr:row>3</xdr:row>
      <xdr:rowOff>133350</xdr:rowOff>
    </xdr:to>
    <xdr:grpSp>
      <xdr:nvGrpSpPr>
        <xdr:cNvPr id="2" name="Group 9"/>
        <xdr:cNvGrpSpPr>
          <a:grpSpLocks/>
        </xdr:cNvGrpSpPr>
      </xdr:nvGrpSpPr>
      <xdr:grpSpPr>
        <a:xfrm>
          <a:off x="8534400" y="0"/>
          <a:ext cx="638175" cy="619125"/>
          <a:chOff x="3115" y="425"/>
          <a:chExt cx="682" cy="701"/>
        </a:xfrm>
        <a:solidFill>
          <a:srgbClr val="FFFFFF"/>
        </a:solidFill>
      </xdr:grpSpPr>
      <xdr:sp macro="[0]!OpenInfo">
        <xdr:nvSpPr>
          <xdr:cNvPr id="3" name="Oval 10"/>
          <xdr:cNvSpPr>
            <a:spLocks/>
          </xdr:cNvSpPr>
        </xdr:nvSpPr>
        <xdr:spPr>
          <a:xfrm>
            <a:off x="3121" y="432"/>
            <a:ext cx="644" cy="662"/>
          </a:xfrm>
          <a:prstGeom prst="ellips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pic macro="[0]!OpenInfo">
        <xdr:nvPicPr>
          <xdr:cNvPr id="4" name="Picture 11" descr="Info Icon"/>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3115" y="425"/>
            <a:ext cx="682" cy="701"/>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8"/>
  <dimension ref="C1:C14"/>
  <sheetViews>
    <sheetView showRowColHeaders="0" tabSelected="1" zoomScale="70" zoomScaleNormal="70" zoomScalePageLayoutView="0" workbookViewId="0" topLeftCell="A1">
      <selection activeCell="A1" sqref="A1"/>
    </sheetView>
  </sheetViews>
  <sheetFormatPr defaultColWidth="9.140625" defaultRowHeight="12.75"/>
  <cols>
    <col min="1" max="2" width="3.7109375" style="39" customWidth="1"/>
    <col min="3" max="3" width="110.00390625" style="39" customWidth="1"/>
    <col min="4" max="9" width="6.00390625" style="39" customWidth="1"/>
    <col min="10" max="10" width="3.7109375" style="39" customWidth="1"/>
    <col min="11" max="16384" width="9.140625" style="39" customWidth="1"/>
  </cols>
  <sheetData>
    <row r="1" ht="12.75" customHeight="1">
      <c r="C1" s="38"/>
    </row>
    <row r="2" ht="12.75" customHeight="1">
      <c r="C2" s="38"/>
    </row>
    <row r="3" ht="83.25" customHeight="1"/>
    <row r="4" ht="12" customHeight="1"/>
    <row r="5" ht="47.25" customHeight="1"/>
    <row r="6" ht="12" customHeight="1"/>
    <row r="7" ht="264.75" customHeight="1">
      <c r="C7" s="40"/>
    </row>
    <row r="8" ht="21.75" customHeight="1">
      <c r="C8" s="41"/>
    </row>
    <row r="9" ht="12.75"/>
    <row r="10" ht="12.75" customHeight="1"/>
    <row r="11" ht="12.75"/>
    <row r="12" ht="12.75" customHeight="1"/>
    <row r="13" ht="12.75" customHeight="1"/>
    <row r="14" ht="12.75" customHeight="1">
      <c r="C14" s="55" t="s">
        <v>149</v>
      </c>
    </row>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sheetData>
  <sheetProtection sheet="1" objects="1" scenarios="1" selectLockedCells="1" selectUnlockedCells="1"/>
  <printOptions/>
  <pageMargins left="0.75" right="0.75" top="1" bottom="1" header="0.5" footer="0.5"/>
  <pageSetup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sheetPr codeName="Sheet11"/>
  <dimension ref="A1:M20"/>
  <sheetViews>
    <sheetView showGridLines="0" zoomScale="75" zoomScaleNormal="75" zoomScalePageLayoutView="0" workbookViewId="0" topLeftCell="A1">
      <pane xSplit="3" ySplit="4" topLeftCell="D5" activePane="bottomRight" state="frozen"/>
      <selection pane="topLeft" activeCell="D5" sqref="D5"/>
      <selection pane="topRight" activeCell="D5" sqref="D5"/>
      <selection pane="bottomLeft" activeCell="D5" sqref="D5"/>
      <selection pane="bottomRight" activeCell="D5" sqref="D5"/>
    </sheetView>
  </sheetViews>
  <sheetFormatPr defaultColWidth="9.140625" defaultRowHeight="12.75"/>
  <cols>
    <col min="1" max="1" width="2.7109375" style="27" customWidth="1"/>
    <col min="2" max="2" width="2.7109375" style="24" customWidth="1"/>
    <col min="3" max="3" width="24.8515625" style="24" customWidth="1"/>
    <col min="4" max="13" width="12.7109375" style="25" customWidth="1"/>
    <col min="14" max="16384" width="9.140625" style="24" customWidth="1"/>
  </cols>
  <sheetData>
    <row r="1" spans="1:8" ht="18.75">
      <c r="A1" s="21" t="str">
        <f>Intro!C3</f>
        <v>Name</v>
      </c>
      <c r="D1" s="37" t="s">
        <v>105</v>
      </c>
      <c r="E1" s="57">
        <f>Intro!C5</f>
        <v>39813</v>
      </c>
      <c r="F1" s="57"/>
      <c r="H1" s="54" t="s">
        <v>148</v>
      </c>
    </row>
    <row r="2" ht="12.75">
      <c r="A2" s="26"/>
    </row>
    <row r="3" ht="12.75">
      <c r="D3" s="28" t="s">
        <v>39</v>
      </c>
    </row>
    <row r="4" spans="1:13" ht="12.75">
      <c r="A4" s="27" t="s">
        <v>52</v>
      </c>
      <c r="D4" s="22">
        <f>Intro!C4</f>
        <v>2009</v>
      </c>
      <c r="E4" s="22">
        <f aca="true" t="shared" si="0" ref="E4:M4">D4+1</f>
        <v>2010</v>
      </c>
      <c r="F4" s="22">
        <f t="shared" si="0"/>
        <v>2011</v>
      </c>
      <c r="G4" s="22">
        <f t="shared" si="0"/>
        <v>2012</v>
      </c>
      <c r="H4" s="22">
        <f t="shared" si="0"/>
        <v>2013</v>
      </c>
      <c r="I4" s="22">
        <f t="shared" si="0"/>
        <v>2014</v>
      </c>
      <c r="J4" s="22">
        <f t="shared" si="0"/>
        <v>2015</v>
      </c>
      <c r="K4" s="22">
        <f t="shared" si="0"/>
        <v>2016</v>
      </c>
      <c r="L4" s="22">
        <f t="shared" si="0"/>
        <v>2017</v>
      </c>
      <c r="M4" s="22">
        <f t="shared" si="0"/>
        <v>2018</v>
      </c>
    </row>
    <row r="5" spans="2:13" ht="12.75">
      <c r="B5" s="24" t="s">
        <v>53</v>
      </c>
      <c r="D5" s="35">
        <f>'I Plan'!D36</f>
        <v>27000</v>
      </c>
      <c r="E5" s="35">
        <f>'I Plan'!E36</f>
        <v>15000</v>
      </c>
      <c r="F5" s="35">
        <f>'I Plan'!F36</f>
        <v>25000</v>
      </c>
      <c r="G5" s="35">
        <f>'I Plan'!G36</f>
        <v>28000</v>
      </c>
      <c r="H5" s="35">
        <f>'I Plan'!H36</f>
        <v>45000</v>
      </c>
      <c r="I5" s="35">
        <f>'I Plan'!I36</f>
        <v>60000</v>
      </c>
      <c r="J5" s="35">
        <f>'I Plan'!J36</f>
        <v>63000</v>
      </c>
      <c r="K5" s="35">
        <f>'I Plan'!K36</f>
        <v>66150</v>
      </c>
      <c r="L5" s="35">
        <f>'I Plan'!L36</f>
        <v>69457.5</v>
      </c>
      <c r="M5" s="35">
        <f>'I Plan'!M36</f>
        <v>72930.375</v>
      </c>
    </row>
    <row r="6" spans="2:13" ht="12.75">
      <c r="B6" s="24" t="s">
        <v>54</v>
      </c>
      <c r="D6" s="35">
        <f>'I Plan'!D37</f>
        <v>0</v>
      </c>
      <c r="E6" s="35">
        <f>'I Plan'!E37</f>
        <v>0</v>
      </c>
      <c r="F6" s="35">
        <f>'I Plan'!F37</f>
        <v>0</v>
      </c>
      <c r="G6" s="35">
        <f>'I Plan'!G37</f>
        <v>0</v>
      </c>
      <c r="H6" s="35">
        <f>'I Plan'!H37</f>
        <v>0</v>
      </c>
      <c r="I6" s="35">
        <f>'I Plan'!I37</f>
        <v>0</v>
      </c>
      <c r="J6" s="35">
        <f>'I Plan'!J37</f>
        <v>100</v>
      </c>
      <c r="K6" s="35">
        <f>'I Plan'!K37</f>
        <v>130</v>
      </c>
      <c r="L6" s="35">
        <f>'I Plan'!L37</f>
        <v>169</v>
      </c>
      <c r="M6" s="35">
        <f>'I Plan'!M37</f>
        <v>219.70000000000002</v>
      </c>
    </row>
    <row r="7" spans="2:13" ht="12.75">
      <c r="B7" s="24" t="s">
        <v>55</v>
      </c>
      <c r="D7" s="35">
        <f>IF('B Plan'!D34-'B Plan'!E34&lt;0,0,'B Plan'!D34-'B Plan'!E34)</f>
        <v>0</v>
      </c>
      <c r="E7" s="35">
        <f>IF('B Plan'!E34-'B Plan'!F34&lt;0,0,'B Plan'!E34-'B Plan'!F34)</f>
        <v>0</v>
      </c>
      <c r="F7" s="35">
        <f>IF('B Plan'!F34-'B Plan'!G34&lt;0,0,'B Plan'!F34-'B Plan'!G34)</f>
        <v>0</v>
      </c>
      <c r="G7" s="35">
        <f>IF('B Plan'!G34-'B Plan'!H34&lt;0,0,'B Plan'!G34-'B Plan'!H34)</f>
        <v>0</v>
      </c>
      <c r="H7" s="35">
        <f>IF('B Plan'!H34-'B Plan'!I34&lt;0,0,'B Plan'!H34-'B Plan'!I34)</f>
        <v>0</v>
      </c>
      <c r="I7" s="35">
        <f>IF('B Plan'!I34-'B Plan'!J34&lt;0,0,'B Plan'!I34-'B Plan'!J34)</f>
        <v>0</v>
      </c>
      <c r="J7" s="35">
        <f>IF('B Plan'!J34-'B Plan'!K34&lt;0,0,'B Plan'!J34-'B Plan'!K34)</f>
        <v>0</v>
      </c>
      <c r="K7" s="35">
        <f>IF('B Plan'!K34-'B Plan'!L34&lt;0,0,'B Plan'!K34-'B Plan'!L34)</f>
        <v>0</v>
      </c>
      <c r="L7" s="35">
        <f>IF('B Plan'!L34-'B Plan'!M34&lt;0,0,'B Plan'!L34-'B Plan'!M34)</f>
        <v>0</v>
      </c>
      <c r="M7" s="35">
        <f>IF('B Plan'!M34-'B Plan'!N34&lt;0,0,'B Plan'!M34-'B Plan'!N34)</f>
        <v>0</v>
      </c>
    </row>
    <row r="8" spans="2:13" ht="12.75">
      <c r="B8" s="24" t="s">
        <v>56</v>
      </c>
      <c r="D8" s="35">
        <f>IF('B Plan'!E48-'B Plan'!D48&lt;0,0,'B Plan'!E48-'B Plan'!D48)</f>
        <v>11000</v>
      </c>
      <c r="E8" s="35">
        <f>IF('B Plan'!F48-'B Plan'!E48&lt;0,0,'B Plan'!F48-'B Plan'!E48)</f>
        <v>2000</v>
      </c>
      <c r="F8" s="35">
        <f>IF('B Plan'!G48-'B Plan'!F48&lt;0,0,'B Plan'!G48-'B Plan'!F48)</f>
        <v>3000</v>
      </c>
      <c r="G8" s="35">
        <f>IF('B Plan'!H48-'B Plan'!G48&lt;0,0,'B Plan'!H48-'B Plan'!G48)</f>
        <v>3000</v>
      </c>
      <c r="H8" s="35">
        <f>IF('B Plan'!I48-'B Plan'!H48&lt;0,0,'B Plan'!I48-'B Plan'!H48)</f>
        <v>3000</v>
      </c>
      <c r="I8" s="35">
        <f>IF('B Plan'!J48-'B Plan'!I48&lt;0,0,'B Plan'!J48-'B Plan'!I48)</f>
        <v>0</v>
      </c>
      <c r="J8" s="35">
        <f>IF('B Plan'!K48-'B Plan'!J48&lt;0,0,'B Plan'!K48-'B Plan'!J48)</f>
        <v>300000</v>
      </c>
      <c r="K8" s="35">
        <f>IF('B Plan'!L48-'B Plan'!K48&lt;0,0,'B Plan'!L48-'B Plan'!K48)</f>
        <v>0</v>
      </c>
      <c r="L8" s="35">
        <f>IF('B Plan'!M48-'B Plan'!L48&lt;0,0,'B Plan'!M48-'B Plan'!L48)</f>
        <v>0</v>
      </c>
      <c r="M8" s="35">
        <f>IF('B Plan'!N48-'B Plan'!M48&lt;0,0,'B Plan'!N48-'B Plan'!M48)</f>
        <v>0</v>
      </c>
    </row>
    <row r="10" spans="3:13" ht="12.75">
      <c r="C10" s="30" t="s">
        <v>57</v>
      </c>
      <c r="D10" s="29">
        <f aca="true" t="shared" si="1" ref="D10:M10">SUM(D5:D8)</f>
        <v>38000</v>
      </c>
      <c r="E10" s="29">
        <f t="shared" si="1"/>
        <v>17000</v>
      </c>
      <c r="F10" s="29">
        <f t="shared" si="1"/>
        <v>28000</v>
      </c>
      <c r="G10" s="29">
        <f t="shared" si="1"/>
        <v>31000</v>
      </c>
      <c r="H10" s="29">
        <f t="shared" si="1"/>
        <v>48000</v>
      </c>
      <c r="I10" s="29">
        <f t="shared" si="1"/>
        <v>60000</v>
      </c>
      <c r="J10" s="29">
        <f t="shared" si="1"/>
        <v>363100</v>
      </c>
      <c r="K10" s="29">
        <f t="shared" si="1"/>
        <v>66280</v>
      </c>
      <c r="L10" s="29">
        <f t="shared" si="1"/>
        <v>69626.5</v>
      </c>
      <c r="M10" s="29">
        <f t="shared" si="1"/>
        <v>73150.075</v>
      </c>
    </row>
    <row r="12" ht="12.75">
      <c r="A12" s="27" t="s">
        <v>58</v>
      </c>
    </row>
    <row r="13" spans="2:13" ht="12.75">
      <c r="B13" s="24" t="s">
        <v>59</v>
      </c>
      <c r="D13" s="35">
        <f>'I Plan'!D30</f>
        <v>24400</v>
      </c>
      <c r="E13" s="35">
        <f>'I Plan'!E30</f>
        <v>22000</v>
      </c>
      <c r="F13" s="35">
        <f>'I Plan'!F30</f>
        <v>24000</v>
      </c>
      <c r="G13" s="35">
        <f>'I Plan'!G30</f>
        <v>24600</v>
      </c>
      <c r="H13" s="35">
        <f>'I Plan'!H30</f>
        <v>28000</v>
      </c>
      <c r="I13" s="35">
        <f>'I Plan'!I30</f>
        <v>31000</v>
      </c>
      <c r="J13" s="35">
        <f>'I Plan'!J30</f>
        <v>48620</v>
      </c>
      <c r="K13" s="35">
        <f>'I Plan'!K30</f>
        <v>49856</v>
      </c>
      <c r="L13" s="35">
        <f>'I Plan'!L30</f>
        <v>51155.3</v>
      </c>
      <c r="M13" s="35">
        <f>'I Plan'!M30</f>
        <v>52521.515</v>
      </c>
    </row>
    <row r="14" spans="2:13" ht="12.75">
      <c r="B14" s="24" t="s">
        <v>60</v>
      </c>
      <c r="D14" s="35">
        <f>IF('B Plan'!E34-'B Plan'!D34&lt;0,0,'B Plan'!E34-'B Plan'!D34)</f>
        <v>1000</v>
      </c>
      <c r="E14" s="35">
        <f>IF('B Plan'!F34-'B Plan'!E34&lt;0,0,'B Plan'!F34-'B Plan'!E34)</f>
        <v>0</v>
      </c>
      <c r="F14" s="35">
        <f>IF('B Plan'!G34-'B Plan'!F34&lt;0,0,'B Plan'!G34-'B Plan'!F34)</f>
        <v>0</v>
      </c>
      <c r="G14" s="35">
        <f>IF('B Plan'!H34-'B Plan'!G34&lt;0,0,'B Plan'!H34-'B Plan'!G34)</f>
        <v>0</v>
      </c>
      <c r="H14" s="35">
        <f>IF('B Plan'!I34-'B Plan'!H34&lt;0,0,'B Plan'!I34-'B Plan'!H34)</f>
        <v>0</v>
      </c>
      <c r="I14" s="35">
        <f>IF('B Plan'!J34-'B Plan'!I34&lt;0,0,'B Plan'!J34-'B Plan'!I34)</f>
        <v>500</v>
      </c>
      <c r="J14" s="35">
        <f>IF('B Plan'!K34-'B Plan'!J34&lt;0,0,'B Plan'!K34-'B Plan'!J34)</f>
        <v>351275</v>
      </c>
      <c r="K14" s="35">
        <f>IF('B Plan'!L34-'B Plan'!K34&lt;0,0,'B Plan'!L34-'B Plan'!K34)</f>
        <v>14698.75</v>
      </c>
      <c r="L14" s="35">
        <f>IF('B Plan'!M34-'B Plan'!L34&lt;0,0,'B Plan'!M34-'B Plan'!L34)</f>
        <v>15429.6875</v>
      </c>
      <c r="M14" s="35">
        <f>IF('B Plan'!N34-'B Plan'!M34&lt;0,0,'B Plan'!N34-'B Plan'!M34)</f>
        <v>16211.471874999988</v>
      </c>
    </row>
    <row r="15" spans="2:13" ht="12.75">
      <c r="B15" s="24" t="s">
        <v>61</v>
      </c>
      <c r="D15" s="35">
        <f>IF('B Plan'!D48-'B Plan'!E48&lt;0,0,'B Plan'!D48-'B Plan'!E48)</f>
        <v>0</v>
      </c>
      <c r="E15" s="35">
        <f>IF('B Plan'!E48-'B Plan'!F48&lt;0,0,'B Plan'!E48-'B Plan'!F48)</f>
        <v>0</v>
      </c>
      <c r="F15" s="35">
        <f>IF('B Plan'!F48-'B Plan'!G48&lt;0,0,'B Plan'!F48-'B Plan'!G48)</f>
        <v>0</v>
      </c>
      <c r="G15" s="35">
        <f>IF('B Plan'!G48-'B Plan'!H48&lt;0,0,'B Plan'!G48-'B Plan'!H48)</f>
        <v>0</v>
      </c>
      <c r="H15" s="35">
        <f>IF('B Plan'!H48-'B Plan'!I48&lt;0,0,'B Plan'!H48-'B Plan'!I48)</f>
        <v>0</v>
      </c>
      <c r="I15" s="35">
        <f>IF('B Plan'!I48-'B Plan'!J48&lt;0,0,'B Plan'!I48-'B Plan'!J48)</f>
        <v>22000</v>
      </c>
      <c r="J15" s="35">
        <f>IF('B Plan'!J48-'B Plan'!K48&lt;0,0,'B Plan'!J48-'B Plan'!K48)</f>
        <v>0</v>
      </c>
      <c r="K15" s="35">
        <f>IF('B Plan'!K48-'B Plan'!L48&lt;0,0,'B Plan'!K48-'B Plan'!L48)</f>
        <v>9000</v>
      </c>
      <c r="L15" s="35">
        <f>IF('B Plan'!L48-'B Plan'!M48&lt;0,0,'B Plan'!L48-'B Plan'!M48)</f>
        <v>8730</v>
      </c>
      <c r="M15" s="35">
        <f>IF('B Plan'!M48-'B Plan'!N48&lt;0,0,'B Plan'!M48-'B Plan'!N48)</f>
        <v>8468.100000000035</v>
      </c>
    </row>
    <row r="17" spans="3:13" ht="12.75">
      <c r="C17" s="30" t="s">
        <v>62</v>
      </c>
      <c r="D17" s="29">
        <f aca="true" t="shared" si="2" ref="D17:M17">SUM(D13:D15)</f>
        <v>25400</v>
      </c>
      <c r="E17" s="29">
        <f t="shared" si="2"/>
        <v>22000</v>
      </c>
      <c r="F17" s="29">
        <f t="shared" si="2"/>
        <v>24000</v>
      </c>
      <c r="G17" s="29">
        <f t="shared" si="2"/>
        <v>24600</v>
      </c>
      <c r="H17" s="29">
        <f t="shared" si="2"/>
        <v>28000</v>
      </c>
      <c r="I17" s="29">
        <f t="shared" si="2"/>
        <v>53500</v>
      </c>
      <c r="J17" s="29">
        <f t="shared" si="2"/>
        <v>399895</v>
      </c>
      <c r="K17" s="29">
        <f t="shared" si="2"/>
        <v>73554.75</v>
      </c>
      <c r="L17" s="29">
        <f t="shared" si="2"/>
        <v>75314.9875</v>
      </c>
      <c r="M17" s="29">
        <f t="shared" si="2"/>
        <v>77201.08687500002</v>
      </c>
    </row>
    <row r="19" spans="1:13" ht="12.75">
      <c r="A19" s="27" t="s">
        <v>63</v>
      </c>
      <c r="D19" s="29">
        <f aca="true" t="shared" si="3" ref="D19:M19">D10-D17</f>
        <v>12600</v>
      </c>
      <c r="E19" s="29">
        <f t="shared" si="3"/>
        <v>-5000</v>
      </c>
      <c r="F19" s="29">
        <f t="shared" si="3"/>
        <v>4000</v>
      </c>
      <c r="G19" s="29">
        <f t="shared" si="3"/>
        <v>6400</v>
      </c>
      <c r="H19" s="29">
        <f t="shared" si="3"/>
        <v>20000</v>
      </c>
      <c r="I19" s="29">
        <f t="shared" si="3"/>
        <v>6500</v>
      </c>
      <c r="J19" s="29">
        <f t="shared" si="3"/>
        <v>-36795</v>
      </c>
      <c r="K19" s="29">
        <f t="shared" si="3"/>
        <v>-7274.75</v>
      </c>
      <c r="L19" s="29">
        <f t="shared" si="3"/>
        <v>-5688.487500000003</v>
      </c>
      <c r="M19" s="29">
        <f t="shared" si="3"/>
        <v>-4051.0118750000256</v>
      </c>
    </row>
    <row r="20" spans="1:13" ht="12.75">
      <c r="A20" s="27" t="s">
        <v>64</v>
      </c>
      <c r="D20" s="29">
        <f>D19</f>
        <v>12600</v>
      </c>
      <c r="E20" s="29">
        <f aca="true" t="shared" si="4" ref="E20:M20">D20+E19</f>
        <v>7600</v>
      </c>
      <c r="F20" s="29">
        <f t="shared" si="4"/>
        <v>11600</v>
      </c>
      <c r="G20" s="29">
        <f t="shared" si="4"/>
        <v>18000</v>
      </c>
      <c r="H20" s="29">
        <f t="shared" si="4"/>
        <v>38000</v>
      </c>
      <c r="I20" s="29">
        <f t="shared" si="4"/>
        <v>44500</v>
      </c>
      <c r="J20" s="29">
        <f t="shared" si="4"/>
        <v>7705</v>
      </c>
      <c r="K20" s="29">
        <f t="shared" si="4"/>
        <v>430.25</v>
      </c>
      <c r="L20" s="29">
        <f t="shared" si="4"/>
        <v>-5258.237500000003</v>
      </c>
      <c r="M20" s="29">
        <f t="shared" si="4"/>
        <v>-9309.249375000029</v>
      </c>
    </row>
  </sheetData>
  <sheetProtection sheet="1" selectLockedCells="1"/>
  <mergeCells count="1">
    <mergeCell ref="E1:F1"/>
  </mergeCells>
  <printOptions/>
  <pageMargins left="0.75" right="0.5" top="1" bottom="1" header="0.5" footer="0.5"/>
  <pageSetup orientation="portrait" r:id="rId2"/>
  <headerFooter alignWithMargins="0">
    <oddFooter>&amp;L&amp;F &amp;A&amp;R&amp;D  &amp;T</oddFooter>
  </headerFooter>
  <colBreaks count="1" manualBreakCount="1">
    <brk id="8" max="65535" man="1"/>
  </colBreaks>
  <drawing r:id="rId1"/>
</worksheet>
</file>

<file path=xl/worksheets/sheet11.xml><?xml version="1.0" encoding="utf-8"?>
<worksheet xmlns="http://schemas.openxmlformats.org/spreadsheetml/2006/main" xmlns:r="http://schemas.openxmlformats.org/officeDocument/2006/relationships">
  <sheetPr codeName="Sheet8"/>
  <dimension ref="A1:M20"/>
  <sheetViews>
    <sheetView showGridLines="0" zoomScale="75" zoomScaleNormal="75" zoomScalePageLayoutView="0" workbookViewId="0" topLeftCell="A1">
      <pane xSplit="3" ySplit="4" topLeftCell="D5" activePane="bottomRight" state="frozen"/>
      <selection pane="topLeft" activeCell="D5" sqref="D5"/>
      <selection pane="topRight" activeCell="D5" sqref="D5"/>
      <selection pane="bottomLeft" activeCell="D5" sqref="D5"/>
      <selection pane="bottomRight" activeCell="D5" sqref="D5"/>
    </sheetView>
  </sheetViews>
  <sheetFormatPr defaultColWidth="9.140625" defaultRowHeight="12.75"/>
  <cols>
    <col min="1" max="1" width="2.7109375" style="27" customWidth="1"/>
    <col min="2" max="2" width="2.7109375" style="24" customWidth="1"/>
    <col min="3" max="3" width="24.8515625" style="24" customWidth="1"/>
    <col min="4" max="13" width="12.7109375" style="25" customWidth="1"/>
    <col min="14" max="16384" width="9.140625" style="24" customWidth="1"/>
  </cols>
  <sheetData>
    <row r="1" spans="1:8" ht="18.75">
      <c r="A1" s="21" t="str">
        <f>Intro!C3</f>
        <v>Name</v>
      </c>
      <c r="D1" s="1" t="s">
        <v>150</v>
      </c>
      <c r="H1" s="54" t="s">
        <v>148</v>
      </c>
    </row>
    <row r="2" ht="12.75">
      <c r="A2" s="26"/>
    </row>
    <row r="3" ht="12.75">
      <c r="D3" s="28" t="s">
        <v>39</v>
      </c>
    </row>
    <row r="4" spans="1:13" ht="12.75">
      <c r="A4" s="27" t="s">
        <v>52</v>
      </c>
      <c r="D4" s="22">
        <f>Intro!C4</f>
        <v>2009</v>
      </c>
      <c r="E4" s="22">
        <f aca="true" t="shared" si="0" ref="E4:M4">D4+1</f>
        <v>2010</v>
      </c>
      <c r="F4" s="22">
        <f t="shared" si="0"/>
        <v>2011</v>
      </c>
      <c r="G4" s="22">
        <f t="shared" si="0"/>
        <v>2012</v>
      </c>
      <c r="H4" s="22">
        <f t="shared" si="0"/>
        <v>2013</v>
      </c>
      <c r="I4" s="22">
        <f t="shared" si="0"/>
        <v>2014</v>
      </c>
      <c r="J4" s="22">
        <f t="shared" si="0"/>
        <v>2015</v>
      </c>
      <c r="K4" s="22">
        <f t="shared" si="0"/>
        <v>2016</v>
      </c>
      <c r="L4" s="22">
        <f t="shared" si="0"/>
        <v>2017</v>
      </c>
      <c r="M4" s="22">
        <f t="shared" si="0"/>
        <v>2018</v>
      </c>
    </row>
    <row r="5" spans="2:13" ht="12.75">
      <c r="B5" s="24" t="s">
        <v>53</v>
      </c>
      <c r="D5" s="35">
        <f>Income!D36</f>
        <v>0</v>
      </c>
      <c r="E5" s="35">
        <f>Income!E36</f>
        <v>0</v>
      </c>
      <c r="F5" s="35">
        <f>Income!F36</f>
        <v>0</v>
      </c>
      <c r="G5" s="35">
        <f>Income!G36</f>
        <v>0</v>
      </c>
      <c r="H5" s="35">
        <f>Income!H36</f>
        <v>0</v>
      </c>
      <c r="I5" s="35">
        <f>Income!I36</f>
        <v>0</v>
      </c>
      <c r="J5" s="35">
        <f>Income!J36</f>
        <v>0</v>
      </c>
      <c r="K5" s="35">
        <f>Income!K36</f>
        <v>0</v>
      </c>
      <c r="L5" s="35">
        <f>Income!L36</f>
        <v>0</v>
      </c>
      <c r="M5" s="35">
        <f>Income!M36</f>
        <v>0</v>
      </c>
    </row>
    <row r="6" spans="2:13" ht="12.75">
      <c r="B6" s="24" t="s">
        <v>54</v>
      </c>
      <c r="D6" s="35">
        <f>Income!D37</f>
        <v>0</v>
      </c>
      <c r="E6" s="35">
        <f>Income!E37</f>
        <v>0</v>
      </c>
      <c r="F6" s="35">
        <f>Income!F37</f>
        <v>0</v>
      </c>
      <c r="G6" s="35">
        <f>Income!G37</f>
        <v>0</v>
      </c>
      <c r="H6" s="35">
        <f>Income!H37</f>
        <v>0</v>
      </c>
      <c r="I6" s="35">
        <f>Income!I37</f>
        <v>0</v>
      </c>
      <c r="J6" s="35">
        <f>Income!J37</f>
        <v>0</v>
      </c>
      <c r="K6" s="35">
        <f>Income!K37</f>
        <v>0</v>
      </c>
      <c r="L6" s="35">
        <f>Income!L37</f>
        <v>0</v>
      </c>
      <c r="M6" s="35">
        <f>Income!M37</f>
        <v>0</v>
      </c>
    </row>
    <row r="7" spans="2:13" ht="12.75">
      <c r="B7" s="24" t="s">
        <v>55</v>
      </c>
      <c r="D7" s="35">
        <f>IF(Balance!D34-Balance!E34&lt;0,0,Balance!D34-Balance!E34)</f>
        <v>0</v>
      </c>
      <c r="E7" s="35">
        <f>IF(Balance!E34-Balance!F34&lt;0,0,Balance!E34-Balance!F34)</f>
        <v>0</v>
      </c>
      <c r="F7" s="35">
        <f>IF(Balance!F34-Balance!G34&lt;0,0,Balance!F34-Balance!G34)</f>
        <v>0</v>
      </c>
      <c r="G7" s="35">
        <f>IF(Balance!G34-Balance!H34&lt;0,0,Balance!G34-Balance!H34)</f>
        <v>0</v>
      </c>
      <c r="H7" s="35">
        <f>IF(Balance!H34-Balance!I34&lt;0,0,Balance!H34-Balance!I34)</f>
        <v>0</v>
      </c>
      <c r="I7" s="35">
        <f>IF(Balance!I34-Balance!J34&lt;0,0,Balance!I34-Balance!J34)</f>
        <v>0</v>
      </c>
      <c r="J7" s="35">
        <f>IF(Balance!J34-Balance!K34&lt;0,0,Balance!J34-Balance!K34)</f>
        <v>0</v>
      </c>
      <c r="K7" s="35">
        <f>IF(Balance!K34-Balance!L34&lt;0,0,Balance!K34-Balance!L34)</f>
        <v>0</v>
      </c>
      <c r="L7" s="35">
        <f>IF(Balance!L34-Balance!M34&lt;0,0,Balance!L34-Balance!M34)</f>
        <v>0</v>
      </c>
      <c r="M7" s="35">
        <f>IF(Balance!M34-Balance!N34&lt;0,0,Balance!M34-Balance!N34)</f>
        <v>0</v>
      </c>
    </row>
    <row r="8" spans="2:13" ht="12.75">
      <c r="B8" s="24" t="s">
        <v>56</v>
      </c>
      <c r="D8" s="35">
        <f>IF(Balance!E48-Balance!D48&lt;0,0,Balance!E48-Balance!D48)</f>
        <v>0</v>
      </c>
      <c r="E8" s="35">
        <f>IF(Balance!F48-Balance!E48&lt;0,0,Balance!F48-Balance!E48)</f>
        <v>0</v>
      </c>
      <c r="F8" s="35">
        <f>IF(Balance!G48-Balance!F48&lt;0,0,Balance!G48-Balance!F48)</f>
        <v>0</v>
      </c>
      <c r="G8" s="35">
        <f>IF(Balance!H48-Balance!G48&lt;0,0,Balance!H48-Balance!G48)</f>
        <v>0</v>
      </c>
      <c r="H8" s="35">
        <f>IF(Balance!I48-Balance!H48&lt;0,0,Balance!I48-Balance!H48)</f>
        <v>0</v>
      </c>
      <c r="I8" s="35">
        <f>IF(Balance!J48-Balance!I48&lt;0,0,Balance!J48-Balance!I48)</f>
        <v>0</v>
      </c>
      <c r="J8" s="35">
        <f>IF(Balance!K48-Balance!J48&lt;0,0,Balance!K48-Balance!J48)</f>
        <v>0</v>
      </c>
      <c r="K8" s="35">
        <f>IF(Balance!L48-Balance!K48&lt;0,0,Balance!L48-Balance!K48)</f>
        <v>0</v>
      </c>
      <c r="L8" s="35">
        <f>IF(Balance!M48-Balance!L48&lt;0,0,Balance!M48-Balance!L48)</f>
        <v>0</v>
      </c>
      <c r="M8" s="35">
        <f>IF(Balance!N48-Balance!M48&lt;0,0,Balance!N48-Balance!M48)</f>
        <v>0</v>
      </c>
    </row>
    <row r="10" spans="3:13" ht="12.75">
      <c r="C10" s="30" t="s">
        <v>57</v>
      </c>
      <c r="D10" s="29">
        <f aca="true" t="shared" si="1" ref="D10:M10">SUM(D5:D8)</f>
        <v>0</v>
      </c>
      <c r="E10" s="29">
        <f t="shared" si="1"/>
        <v>0</v>
      </c>
      <c r="F10" s="29">
        <f t="shared" si="1"/>
        <v>0</v>
      </c>
      <c r="G10" s="29">
        <f t="shared" si="1"/>
        <v>0</v>
      </c>
      <c r="H10" s="29">
        <f t="shared" si="1"/>
        <v>0</v>
      </c>
      <c r="I10" s="29">
        <f t="shared" si="1"/>
        <v>0</v>
      </c>
      <c r="J10" s="29">
        <f t="shared" si="1"/>
        <v>0</v>
      </c>
      <c r="K10" s="29">
        <f t="shared" si="1"/>
        <v>0</v>
      </c>
      <c r="L10" s="29">
        <f t="shared" si="1"/>
        <v>0</v>
      </c>
      <c r="M10" s="29">
        <f t="shared" si="1"/>
        <v>0</v>
      </c>
    </row>
    <row r="12" ht="12.75">
      <c r="A12" s="27" t="s">
        <v>58</v>
      </c>
    </row>
    <row r="13" spans="2:13" ht="12.75">
      <c r="B13" s="24" t="s">
        <v>59</v>
      </c>
      <c r="D13" s="35">
        <f>Income!D30</f>
        <v>0</v>
      </c>
      <c r="E13" s="35">
        <f>Income!E30</f>
        <v>0</v>
      </c>
      <c r="F13" s="35">
        <f>Income!F30</f>
        <v>0</v>
      </c>
      <c r="G13" s="35">
        <f>Income!G30</f>
        <v>0</v>
      </c>
      <c r="H13" s="35">
        <f>Income!H30</f>
        <v>0</v>
      </c>
      <c r="I13" s="35">
        <f>Income!I30</f>
        <v>0</v>
      </c>
      <c r="J13" s="35">
        <f>Income!J30</f>
        <v>0</v>
      </c>
      <c r="K13" s="35">
        <f>Income!K30</f>
        <v>0</v>
      </c>
      <c r="L13" s="35">
        <f>Income!L30</f>
        <v>0</v>
      </c>
      <c r="M13" s="35">
        <f>Income!M30</f>
        <v>0</v>
      </c>
    </row>
    <row r="14" spans="2:13" ht="12.75">
      <c r="B14" s="24" t="s">
        <v>60</v>
      </c>
      <c r="D14" s="35">
        <f>IF(Balance!E34-Balance!D34&lt;0,0,Balance!E34-Balance!D34)</f>
        <v>0</v>
      </c>
      <c r="E14" s="35">
        <f>IF(Balance!F34-Balance!E34&lt;0,0,Balance!F34-Balance!E34)</f>
        <v>0</v>
      </c>
      <c r="F14" s="35">
        <f>IF(Balance!G34-Balance!F34&lt;0,0,Balance!G34-Balance!F34)</f>
        <v>0</v>
      </c>
      <c r="G14" s="35">
        <f>IF(Balance!H34-Balance!G34&lt;0,0,Balance!H34-Balance!G34)</f>
        <v>0</v>
      </c>
      <c r="H14" s="35">
        <f>IF(Balance!I34-Balance!H34&lt;0,0,Balance!I34-Balance!H34)</f>
        <v>0</v>
      </c>
      <c r="I14" s="35">
        <f>IF(Balance!J34-Balance!I34&lt;0,0,Balance!J34-Balance!I34)</f>
        <v>0</v>
      </c>
      <c r="J14" s="35">
        <f>IF(Balance!K34-Balance!J34&lt;0,0,Balance!K34-Balance!J34)</f>
        <v>0</v>
      </c>
      <c r="K14" s="35">
        <f>IF(Balance!L34-Balance!K34&lt;0,0,Balance!L34-Balance!K34)</f>
        <v>0</v>
      </c>
      <c r="L14" s="35">
        <f>IF(Balance!M34-Balance!L34&lt;0,0,Balance!M34-Balance!L34)</f>
        <v>0</v>
      </c>
      <c r="M14" s="35">
        <f>IF(Balance!N34-Balance!M34&lt;0,0,Balance!N34-Balance!M34)</f>
        <v>0</v>
      </c>
    </row>
    <row r="15" spans="2:13" ht="12.75">
      <c r="B15" s="24" t="s">
        <v>61</v>
      </c>
      <c r="D15" s="35">
        <f>IF(Balance!D48-Balance!E48&lt;0,0,Balance!D48-Balance!E48)</f>
        <v>0</v>
      </c>
      <c r="E15" s="35">
        <f>IF(Balance!E48-Balance!F48&lt;0,0,Balance!E48-Balance!F48)</f>
        <v>0</v>
      </c>
      <c r="F15" s="35">
        <f>IF(Balance!F48-Balance!G48&lt;0,0,Balance!F48-Balance!G48)</f>
        <v>0</v>
      </c>
      <c r="G15" s="35">
        <f>IF(Balance!G48-Balance!H48&lt;0,0,Balance!G48-Balance!H48)</f>
        <v>0</v>
      </c>
      <c r="H15" s="35">
        <f>IF(Balance!H48-Balance!I48&lt;0,0,Balance!H48-Balance!I48)</f>
        <v>0</v>
      </c>
      <c r="I15" s="35">
        <f>IF(Balance!I48-Balance!J48&lt;0,0,Balance!I48-Balance!J48)</f>
        <v>0</v>
      </c>
      <c r="J15" s="35">
        <f>IF(Balance!J48-Balance!K48&lt;0,0,Balance!J48-Balance!K48)</f>
        <v>0</v>
      </c>
      <c r="K15" s="35">
        <f>IF(Balance!K48-Balance!L48&lt;0,0,Balance!K48-Balance!L48)</f>
        <v>0</v>
      </c>
      <c r="L15" s="35">
        <f>IF(Balance!L48-Balance!M48&lt;0,0,Balance!L48-Balance!M48)</f>
        <v>0</v>
      </c>
      <c r="M15" s="35">
        <f>IF(Balance!M48-Balance!N48&lt;0,0,Balance!M48-Balance!N48)</f>
        <v>0</v>
      </c>
    </row>
    <row r="17" spans="3:13" ht="12.75">
      <c r="C17" s="30" t="s">
        <v>62</v>
      </c>
      <c r="D17" s="29">
        <f>SUM(D13:D15)</f>
        <v>0</v>
      </c>
      <c r="E17" s="29">
        <f aca="true" t="shared" si="2" ref="E17:M17">SUM(E13:E15)</f>
        <v>0</v>
      </c>
      <c r="F17" s="29">
        <f t="shared" si="2"/>
        <v>0</v>
      </c>
      <c r="G17" s="29">
        <f t="shared" si="2"/>
        <v>0</v>
      </c>
      <c r="H17" s="29">
        <f t="shared" si="2"/>
        <v>0</v>
      </c>
      <c r="I17" s="29">
        <f t="shared" si="2"/>
        <v>0</v>
      </c>
      <c r="J17" s="29">
        <f t="shared" si="2"/>
        <v>0</v>
      </c>
      <c r="K17" s="29">
        <f t="shared" si="2"/>
        <v>0</v>
      </c>
      <c r="L17" s="29">
        <f t="shared" si="2"/>
        <v>0</v>
      </c>
      <c r="M17" s="29">
        <f t="shared" si="2"/>
        <v>0</v>
      </c>
    </row>
    <row r="19" spans="1:13" ht="12.75">
      <c r="A19" s="27" t="s">
        <v>63</v>
      </c>
      <c r="D19" s="29">
        <f>D10-D17</f>
        <v>0</v>
      </c>
      <c r="E19" s="29">
        <f>E10-E17</f>
        <v>0</v>
      </c>
      <c r="F19" s="29">
        <f aca="true" t="shared" si="3" ref="F19:M19">F10-F17</f>
        <v>0</v>
      </c>
      <c r="G19" s="29">
        <f t="shared" si="3"/>
        <v>0</v>
      </c>
      <c r="H19" s="29">
        <f t="shared" si="3"/>
        <v>0</v>
      </c>
      <c r="I19" s="29">
        <f t="shared" si="3"/>
        <v>0</v>
      </c>
      <c r="J19" s="29">
        <f t="shared" si="3"/>
        <v>0</v>
      </c>
      <c r="K19" s="29">
        <f t="shared" si="3"/>
        <v>0</v>
      </c>
      <c r="L19" s="29">
        <f t="shared" si="3"/>
        <v>0</v>
      </c>
      <c r="M19" s="29">
        <f t="shared" si="3"/>
        <v>0</v>
      </c>
    </row>
    <row r="20" spans="1:13" ht="12.75">
      <c r="A20" s="27" t="s">
        <v>64</v>
      </c>
      <c r="D20" s="29">
        <f>D19</f>
        <v>0</v>
      </c>
      <c r="E20" s="29">
        <f>D20+E19</f>
        <v>0</v>
      </c>
      <c r="F20" s="29">
        <f aca="true" t="shared" si="4" ref="F20:M20">E20+F19</f>
        <v>0</v>
      </c>
      <c r="G20" s="29">
        <f t="shared" si="4"/>
        <v>0</v>
      </c>
      <c r="H20" s="29">
        <f t="shared" si="4"/>
        <v>0</v>
      </c>
      <c r="I20" s="29">
        <f t="shared" si="4"/>
        <v>0</v>
      </c>
      <c r="J20" s="29">
        <f t="shared" si="4"/>
        <v>0</v>
      </c>
      <c r="K20" s="29">
        <f t="shared" si="4"/>
        <v>0</v>
      </c>
      <c r="L20" s="29">
        <f t="shared" si="4"/>
        <v>0</v>
      </c>
      <c r="M20" s="29">
        <f t="shared" si="4"/>
        <v>0</v>
      </c>
    </row>
  </sheetData>
  <sheetProtection sheet="1" selectLockedCells="1"/>
  <printOptions/>
  <pageMargins left="0.75" right="0.5" top="1" bottom="1" header="0.5" footer="0.5"/>
  <pageSetup orientation="portrait" r:id="rId2"/>
  <headerFooter alignWithMargins="0">
    <oddFooter>&amp;L&amp;F &amp;A&amp;R&amp;D  &amp;T</oddFooter>
  </headerFooter>
  <colBreaks count="1" manualBreakCount="1">
    <brk id="8" max="65535" man="1"/>
  </colBreaks>
  <drawing r:id="rId1"/>
</worksheet>
</file>

<file path=xl/worksheets/sheet12.xml><?xml version="1.0" encoding="utf-8"?>
<worksheet xmlns="http://schemas.openxmlformats.org/spreadsheetml/2006/main" xmlns:r="http://schemas.openxmlformats.org/officeDocument/2006/relationships">
  <sheetPr codeName="Sheet6"/>
  <dimension ref="A1:AG34"/>
  <sheetViews>
    <sheetView showGridLines="0" zoomScale="70" zoomScaleNormal="70" zoomScalePageLayoutView="0" workbookViewId="0" topLeftCell="A1">
      <selection activeCell="A1" sqref="A1"/>
    </sheetView>
  </sheetViews>
  <sheetFormatPr defaultColWidth="9.140625" defaultRowHeight="12.75"/>
  <cols>
    <col min="1" max="1" width="2.7109375" style="2" customWidth="1"/>
    <col min="2" max="2" width="25.7109375" style="0" customWidth="1"/>
    <col min="3" max="3" width="170.57421875" style="0" customWidth="1"/>
    <col min="4" max="33" width="12.7109375" style="4" customWidth="1"/>
  </cols>
  <sheetData>
    <row r="1" ht="18.75">
      <c r="A1" s="1" t="s">
        <v>45</v>
      </c>
    </row>
    <row r="2" spans="2:4" ht="38.25">
      <c r="B2" s="23" t="s">
        <v>139</v>
      </c>
      <c r="C2" s="56" t="s">
        <v>151</v>
      </c>
      <c r="D2" s="32" t="s">
        <v>140</v>
      </c>
    </row>
    <row r="3" spans="2:4" ht="63.75">
      <c r="B3" s="23" t="s">
        <v>75</v>
      </c>
      <c r="C3" s="56" t="s">
        <v>152</v>
      </c>
      <c r="D3" s="32" t="s">
        <v>78</v>
      </c>
    </row>
    <row r="4" spans="2:4" ht="38.25">
      <c r="B4" s="23" t="s">
        <v>46</v>
      </c>
      <c r="C4" s="31" t="s">
        <v>74</v>
      </c>
      <c r="D4" s="32" t="s">
        <v>78</v>
      </c>
    </row>
    <row r="5" spans="2:4" ht="38.25">
      <c r="B5" s="23" t="s">
        <v>47</v>
      </c>
      <c r="C5" s="31" t="s">
        <v>76</v>
      </c>
      <c r="D5" s="32" t="s">
        <v>78</v>
      </c>
    </row>
    <row r="6" spans="2:4" ht="25.5">
      <c r="B6" s="23" t="s">
        <v>48</v>
      </c>
      <c r="C6" s="31" t="s">
        <v>69</v>
      </c>
      <c r="D6" s="32" t="s">
        <v>78</v>
      </c>
    </row>
    <row r="7" spans="2:4" ht="38.25">
      <c r="B7" s="23" t="s">
        <v>142</v>
      </c>
      <c r="C7" s="31" t="s">
        <v>143</v>
      </c>
      <c r="D7" s="32" t="s">
        <v>78</v>
      </c>
    </row>
    <row r="8" spans="2:4" ht="51">
      <c r="B8" s="49" t="s">
        <v>120</v>
      </c>
      <c r="C8" s="31" t="s">
        <v>131</v>
      </c>
      <c r="D8" s="50" t="s">
        <v>119</v>
      </c>
    </row>
    <row r="9" spans="2:4" ht="51">
      <c r="B9" s="49" t="s">
        <v>122</v>
      </c>
      <c r="C9" s="31" t="s">
        <v>132</v>
      </c>
      <c r="D9" s="50" t="s">
        <v>121</v>
      </c>
    </row>
    <row r="10" spans="2:4" ht="25.5">
      <c r="B10" s="23" t="s">
        <v>108</v>
      </c>
      <c r="C10" s="31" t="s">
        <v>133</v>
      </c>
      <c r="D10" s="32" t="s">
        <v>20</v>
      </c>
    </row>
    <row r="11" spans="2:4" ht="25.5">
      <c r="B11" s="23" t="s">
        <v>123</v>
      </c>
      <c r="C11" s="31" t="s">
        <v>134</v>
      </c>
      <c r="D11" s="32" t="s">
        <v>80</v>
      </c>
    </row>
    <row r="12" spans="2:4" ht="25.5">
      <c r="B12" s="23" t="s">
        <v>49</v>
      </c>
      <c r="C12" s="31" t="s">
        <v>70</v>
      </c>
      <c r="D12" s="32" t="s">
        <v>20</v>
      </c>
    </row>
    <row r="13" spans="2:4" ht="25.5">
      <c r="B13" s="23" t="s">
        <v>50</v>
      </c>
      <c r="C13" s="31" t="s">
        <v>71</v>
      </c>
      <c r="D13" s="32" t="s">
        <v>20</v>
      </c>
    </row>
    <row r="14" spans="2:4" ht="12.75">
      <c r="B14" s="23" t="s">
        <v>87</v>
      </c>
      <c r="C14" s="31" t="s">
        <v>125</v>
      </c>
      <c r="D14" s="32" t="s">
        <v>79</v>
      </c>
    </row>
    <row r="15" spans="2:4" ht="25.5">
      <c r="B15" s="23" t="s">
        <v>66</v>
      </c>
      <c r="C15" s="31" t="s">
        <v>67</v>
      </c>
      <c r="D15" s="32" t="s">
        <v>80</v>
      </c>
    </row>
    <row r="16" spans="2:4" ht="25.5">
      <c r="B16" s="23" t="s">
        <v>51</v>
      </c>
      <c r="C16" s="31" t="s">
        <v>72</v>
      </c>
      <c r="D16" s="32" t="s">
        <v>80</v>
      </c>
    </row>
    <row r="17" spans="2:4" ht="38.25">
      <c r="B17" s="23" t="s">
        <v>77</v>
      </c>
      <c r="C17" s="31" t="s">
        <v>128</v>
      </c>
      <c r="D17" s="32" t="s">
        <v>81</v>
      </c>
    </row>
    <row r="18" spans="2:4" ht="25.5">
      <c r="B18" s="49" t="s">
        <v>126</v>
      </c>
      <c r="C18" s="31" t="s">
        <v>130</v>
      </c>
      <c r="D18" s="50" t="s">
        <v>82</v>
      </c>
    </row>
    <row r="19" spans="2:4" ht="25.5">
      <c r="B19" s="49" t="s">
        <v>127</v>
      </c>
      <c r="C19" s="31" t="s">
        <v>136</v>
      </c>
      <c r="D19" s="50" t="s">
        <v>82</v>
      </c>
    </row>
    <row r="20" spans="2:4" ht="102">
      <c r="B20" s="49" t="s">
        <v>73</v>
      </c>
      <c r="C20" s="31" t="s">
        <v>135</v>
      </c>
      <c r="D20" s="50" t="s">
        <v>78</v>
      </c>
    </row>
    <row r="21" spans="2:4" ht="12.75" customHeight="1">
      <c r="B21" s="49" t="s">
        <v>96</v>
      </c>
      <c r="C21" s="31" t="s">
        <v>101</v>
      </c>
      <c r="D21" s="50" t="s">
        <v>78</v>
      </c>
    </row>
    <row r="22" spans="2:4" ht="12.75" customHeight="1">
      <c r="B22" s="49" t="s">
        <v>94</v>
      </c>
      <c r="C22" s="31" t="s">
        <v>99</v>
      </c>
      <c r="D22" s="50" t="s">
        <v>78</v>
      </c>
    </row>
    <row r="23" spans="2:4" ht="12.75" customHeight="1">
      <c r="B23" s="49" t="s">
        <v>93</v>
      </c>
      <c r="C23" s="31" t="s">
        <v>102</v>
      </c>
      <c r="D23" s="50" t="s">
        <v>78</v>
      </c>
    </row>
    <row r="24" spans="2:4" ht="12.75" customHeight="1">
      <c r="B24" s="49" t="s">
        <v>97</v>
      </c>
      <c r="C24" s="31" t="s">
        <v>100</v>
      </c>
      <c r="D24" s="50" t="s">
        <v>78</v>
      </c>
    </row>
    <row r="25" spans="1:33" s="53" customFormat="1" ht="25.5">
      <c r="A25" s="51"/>
      <c r="B25" s="49" t="s">
        <v>98</v>
      </c>
      <c r="C25" s="31" t="s">
        <v>95</v>
      </c>
      <c r="D25" s="50" t="s">
        <v>78</v>
      </c>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row>
    <row r="26" spans="1:33" s="53" customFormat="1" ht="25.5">
      <c r="A26" s="51"/>
      <c r="B26" s="49" t="s">
        <v>137</v>
      </c>
      <c r="C26" s="31" t="s">
        <v>138</v>
      </c>
      <c r="D26" s="50" t="s">
        <v>78</v>
      </c>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row>
    <row r="27" spans="1:33" s="53" customFormat="1" ht="89.25">
      <c r="A27" s="51"/>
      <c r="B27" s="49" t="s">
        <v>84</v>
      </c>
      <c r="C27" s="31" t="s">
        <v>83</v>
      </c>
      <c r="D27" s="50" t="s">
        <v>78</v>
      </c>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row>
    <row r="28" spans="1:33" s="53" customFormat="1" ht="12.75">
      <c r="A28" s="51"/>
      <c r="B28" s="23" t="s">
        <v>86</v>
      </c>
      <c r="C28" s="31" t="s">
        <v>85</v>
      </c>
      <c r="D28" s="32" t="s">
        <v>78</v>
      </c>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row>
    <row r="29" spans="1:33" s="53" customFormat="1" ht="12.75">
      <c r="A29" s="51"/>
      <c r="B29" s="23" t="s">
        <v>124</v>
      </c>
      <c r="C29" s="56"/>
      <c r="D29" s="32" t="s">
        <v>140</v>
      </c>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row>
    <row r="30" spans="1:33" s="53" customFormat="1" ht="12.75">
      <c r="A30" s="51"/>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row>
    <row r="31" spans="1:33" s="53" customFormat="1" ht="12.75">
      <c r="A31" s="51"/>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row>
    <row r="32" spans="1:33" s="53" customFormat="1" ht="12.75">
      <c r="A32" s="51"/>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row>
    <row r="33" spans="1:33" s="53" customFormat="1" ht="12.75">
      <c r="A33" s="51"/>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row>
    <row r="34" spans="1:33" s="53" customFormat="1" ht="12.75">
      <c r="A34" s="51"/>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row>
  </sheetData>
  <sheetProtection password="CCFE" sheet="1" objects="1" scenarios="1" selectLockedCells="1" selectUnlockedCells="1"/>
  <printOptions/>
  <pageMargins left="0.75" right="0.5" top="1" bottom="1" header="0.5" footer="0.5"/>
  <pageSetup orientation="portrait" r:id="rId2"/>
  <headerFooter alignWithMargins="0">
    <oddFooter>&amp;L&amp;F &amp;A&amp;R&amp;D  &amp;T</oddFooter>
  </headerFooter>
  <colBreaks count="1" manualBreakCount="1">
    <brk id="8" max="65535" man="1"/>
  </col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C26"/>
  <sheetViews>
    <sheetView showGridLines="0" showRowColHeaders="0" zoomScale="70" zoomScaleNormal="70" zoomScalePageLayoutView="0" workbookViewId="0" topLeftCell="A1">
      <selection activeCell="A1" sqref="A1"/>
    </sheetView>
  </sheetViews>
  <sheetFormatPr defaultColWidth="9.140625" defaultRowHeight="12.75"/>
  <cols>
    <col min="1" max="1" width="2.7109375" style="43" customWidth="1"/>
    <col min="2" max="2" width="20.7109375" style="43" customWidth="1"/>
    <col min="3" max="3" width="60.7109375" style="44" customWidth="1"/>
    <col min="4" max="13" width="12.7109375" style="43" customWidth="1"/>
    <col min="14" max="16384" width="9.140625" style="43" customWidth="1"/>
  </cols>
  <sheetData>
    <row r="1" ht="23.25">
      <c r="A1" s="42" t="s">
        <v>141</v>
      </c>
    </row>
    <row r="2" ht="15" customHeight="1">
      <c r="A2" s="42"/>
    </row>
    <row r="3" spans="1:3" ht="18" customHeight="1">
      <c r="A3" s="42"/>
      <c r="B3" s="45" t="s">
        <v>41</v>
      </c>
      <c r="C3" s="46" t="s">
        <v>43</v>
      </c>
    </row>
    <row r="4" spans="1:3" ht="18" customHeight="1">
      <c r="A4" s="42"/>
      <c r="B4" s="45" t="s">
        <v>42</v>
      </c>
      <c r="C4" s="47">
        <v>2009</v>
      </c>
    </row>
    <row r="5" spans="2:3" ht="18" customHeight="1">
      <c r="B5" s="45" t="s">
        <v>104</v>
      </c>
      <c r="C5" s="48">
        <v>39813</v>
      </c>
    </row>
    <row r="6" ht="15" customHeight="1">
      <c r="C6" s="43"/>
    </row>
    <row r="7" ht="15" customHeight="1">
      <c r="C7" s="43"/>
    </row>
    <row r="8" ht="15" customHeight="1">
      <c r="C8" s="43"/>
    </row>
    <row r="9" ht="15" customHeight="1">
      <c r="C9" s="43"/>
    </row>
    <row r="10" ht="15" customHeight="1">
      <c r="C10" s="43"/>
    </row>
    <row r="11" ht="15" customHeight="1">
      <c r="C11" s="43"/>
    </row>
    <row r="12" ht="18.75"/>
    <row r="13" ht="18.75">
      <c r="C13" s="43"/>
    </row>
    <row r="14" ht="18.75">
      <c r="C14" s="43"/>
    </row>
    <row r="15" ht="18.75">
      <c r="C15" s="43"/>
    </row>
    <row r="16" ht="18.75">
      <c r="C16" s="43"/>
    </row>
    <row r="17" ht="18.75"/>
    <row r="18" ht="18.75"/>
    <row r="19" ht="18.75"/>
    <row r="20" ht="18.75"/>
    <row r="21" ht="18.75"/>
    <row r="24" ht="18.75">
      <c r="B24" s="45"/>
    </row>
    <row r="26" ht="18.75">
      <c r="C26" s="43"/>
    </row>
  </sheetData>
  <sheetProtection sheet="1" scenarios="1" selectLockedCells="1"/>
  <printOptions/>
  <pageMargins left="0.75" right="0.5" top="1" bottom="1" header="0.5" footer="0.5"/>
  <pageSetup fitToHeight="1" fitToWidth="1" orientation="landscape" scale="65" r:id="rId2"/>
  <headerFooter alignWithMargins="0">
    <oddFooter>&amp;L&amp;F &amp;A&amp;R&amp;D  &amp;T</oddFooter>
  </headerFooter>
  <colBreaks count="1" manualBreakCount="1">
    <brk id="8" max="65535" man="1"/>
  </colBreaks>
  <drawing r:id="rId1"/>
</worksheet>
</file>

<file path=xl/worksheets/sheet3.xml><?xml version="1.0" encoding="utf-8"?>
<worksheet xmlns="http://schemas.openxmlformats.org/spreadsheetml/2006/main" xmlns:r="http://schemas.openxmlformats.org/officeDocument/2006/relationships">
  <sheetPr codeName="Sheet9"/>
  <dimension ref="A1:M37"/>
  <sheetViews>
    <sheetView showGridLines="0" zoomScale="70" zoomScaleNormal="70" zoomScalePageLayoutView="0" workbookViewId="0" topLeftCell="A1">
      <pane xSplit="3" ySplit="4" topLeftCell="D5" activePane="bottomRight" state="frozen"/>
      <selection pane="topLeft" activeCell="N1" sqref="N1:AG16384"/>
      <selection pane="topRight" activeCell="N1" sqref="N1:AG16384"/>
      <selection pane="bottomLeft" activeCell="N1" sqref="N1:AG16384"/>
      <selection pane="bottomRight" activeCell="D5" sqref="D5"/>
    </sheetView>
  </sheetViews>
  <sheetFormatPr defaultColWidth="9.140625" defaultRowHeight="12.75"/>
  <cols>
    <col min="1" max="1" width="2.7109375" style="2" customWidth="1"/>
    <col min="2" max="2" width="2.7109375" style="0" customWidth="1"/>
    <col min="3" max="3" width="24.8515625" style="0" customWidth="1"/>
    <col min="4" max="13" width="12.7109375" style="4" customWidth="1"/>
  </cols>
  <sheetData>
    <row r="1" spans="1:8" ht="18.75">
      <c r="A1" s="1" t="str">
        <f>Intro!C3</f>
        <v>Name</v>
      </c>
      <c r="D1" s="37" t="s">
        <v>105</v>
      </c>
      <c r="E1" s="57">
        <f>Intro!C5</f>
        <v>39813</v>
      </c>
      <c r="F1" s="57"/>
      <c r="G1" s="54" t="s">
        <v>144</v>
      </c>
      <c r="H1" s="54"/>
    </row>
    <row r="2" ht="12.75"/>
    <row r="3" ht="12.75">
      <c r="D3" s="6" t="s">
        <v>39</v>
      </c>
    </row>
    <row r="4" spans="1:13" ht="12.75">
      <c r="A4" s="2" t="s">
        <v>20</v>
      </c>
      <c r="C4" s="33"/>
      <c r="D4" s="7">
        <f>Intro!C4</f>
        <v>2009</v>
      </c>
      <c r="E4" s="7">
        <f aca="true" t="shared" si="0" ref="E4:M4">D4+1</f>
        <v>2010</v>
      </c>
      <c r="F4" s="7">
        <f t="shared" si="0"/>
        <v>2011</v>
      </c>
      <c r="G4" s="7">
        <f t="shared" si="0"/>
        <v>2012</v>
      </c>
      <c r="H4" s="7">
        <f t="shared" si="0"/>
        <v>2013</v>
      </c>
      <c r="I4" s="7">
        <f t="shared" si="0"/>
        <v>2014</v>
      </c>
      <c r="J4" s="7">
        <f t="shared" si="0"/>
        <v>2015</v>
      </c>
      <c r="K4" s="7">
        <f t="shared" si="0"/>
        <v>2016</v>
      </c>
      <c r="L4" s="7">
        <f t="shared" si="0"/>
        <v>2017</v>
      </c>
      <c r="M4" s="7">
        <f t="shared" si="0"/>
        <v>2018</v>
      </c>
    </row>
    <row r="5" spans="2:13" ht="12.75">
      <c r="B5" s="19" t="s">
        <v>29</v>
      </c>
      <c r="C5" s="19"/>
      <c r="D5" s="20">
        <v>12000</v>
      </c>
      <c r="E5" s="20">
        <v>15000</v>
      </c>
      <c r="F5" s="20">
        <v>25000</v>
      </c>
      <c r="G5" s="20">
        <v>28000</v>
      </c>
      <c r="H5" s="20">
        <v>35000</v>
      </c>
      <c r="I5" s="20">
        <v>45000</v>
      </c>
      <c r="J5" s="20">
        <f aca="true" t="shared" si="1" ref="J5:M6">I5*(1.05)</f>
        <v>47250</v>
      </c>
      <c r="K5" s="20">
        <f t="shared" si="1"/>
        <v>49612.5</v>
      </c>
      <c r="L5" s="20">
        <f t="shared" si="1"/>
        <v>52093.125</v>
      </c>
      <c r="M5" s="20">
        <f t="shared" si="1"/>
        <v>54697.78125</v>
      </c>
    </row>
    <row r="6" spans="2:13" ht="12.75">
      <c r="B6" s="19"/>
      <c r="C6" s="19" t="s">
        <v>30</v>
      </c>
      <c r="D6" s="20">
        <v>15000</v>
      </c>
      <c r="E6" s="20"/>
      <c r="F6" s="20"/>
      <c r="G6" s="20"/>
      <c r="H6" s="20">
        <v>10000</v>
      </c>
      <c r="I6" s="20">
        <v>15000</v>
      </c>
      <c r="J6" s="20">
        <f t="shared" si="1"/>
        <v>15750</v>
      </c>
      <c r="K6" s="20">
        <f t="shared" si="1"/>
        <v>16537.5</v>
      </c>
      <c r="L6" s="20">
        <f t="shared" si="1"/>
        <v>17364.375</v>
      </c>
      <c r="M6" s="20">
        <f t="shared" si="1"/>
        <v>18232.59375</v>
      </c>
    </row>
    <row r="7" spans="2:13" ht="12.75">
      <c r="B7" s="19"/>
      <c r="C7" s="19" t="s">
        <v>31</v>
      </c>
      <c r="D7" s="20"/>
      <c r="E7" s="20"/>
      <c r="F7" s="20"/>
      <c r="G7" s="20"/>
      <c r="H7" s="20"/>
      <c r="I7" s="20"/>
      <c r="J7" s="20"/>
      <c r="K7" s="20"/>
      <c r="L7" s="20"/>
      <c r="M7" s="20"/>
    </row>
    <row r="8" spans="2:13" ht="12.75">
      <c r="B8" s="19"/>
      <c r="C8" s="19" t="s">
        <v>65</v>
      </c>
      <c r="D8" s="20"/>
      <c r="E8" s="20"/>
      <c r="F8" s="20"/>
      <c r="G8" s="20"/>
      <c r="H8" s="20"/>
      <c r="I8" s="20"/>
      <c r="J8" s="20"/>
      <c r="K8" s="20"/>
      <c r="L8" s="20"/>
      <c r="M8" s="20"/>
    </row>
    <row r="9" spans="2:13" ht="12.75">
      <c r="B9" s="19" t="s">
        <v>4</v>
      </c>
      <c r="C9" s="19"/>
      <c r="D9" s="20"/>
      <c r="E9" s="20"/>
      <c r="F9" s="20"/>
      <c r="G9" s="20"/>
      <c r="H9" s="20"/>
      <c r="I9" s="20"/>
      <c r="J9" s="20">
        <v>100</v>
      </c>
      <c r="K9" s="20">
        <f>J9*1.3</f>
        <v>130</v>
      </c>
      <c r="L9" s="20">
        <f>K9*1.3</f>
        <v>169</v>
      </c>
      <c r="M9" s="20">
        <f>L9*1.3</f>
        <v>219.70000000000002</v>
      </c>
    </row>
    <row r="10" spans="2:13" ht="12.75">
      <c r="B10" s="19" t="s">
        <v>5</v>
      </c>
      <c r="C10" s="19"/>
      <c r="D10" s="20"/>
      <c r="E10" s="20"/>
      <c r="F10" s="20"/>
      <c r="G10" s="20"/>
      <c r="H10" s="20"/>
      <c r="I10" s="20"/>
      <c r="J10" s="20"/>
      <c r="K10" s="20"/>
      <c r="L10" s="20"/>
      <c r="M10" s="20"/>
    </row>
    <row r="11" spans="2:13" ht="12.75">
      <c r="B11" s="19" t="s">
        <v>21</v>
      </c>
      <c r="C11" s="19"/>
      <c r="D11" s="20"/>
      <c r="E11" s="20"/>
      <c r="F11" s="20"/>
      <c r="G11" s="20"/>
      <c r="H11" s="20"/>
      <c r="I11" s="20"/>
      <c r="J11" s="20"/>
      <c r="K11" s="20"/>
      <c r="L11" s="20"/>
      <c r="M11" s="20"/>
    </row>
    <row r="12" spans="2:13" ht="12.75">
      <c r="B12" s="19" t="s">
        <v>22</v>
      </c>
      <c r="C12" s="19"/>
      <c r="D12" s="20"/>
      <c r="E12" s="20"/>
      <c r="F12" s="20"/>
      <c r="G12" s="20"/>
      <c r="H12" s="20"/>
      <c r="I12" s="20"/>
      <c r="J12" s="20"/>
      <c r="K12" s="20"/>
      <c r="L12" s="20"/>
      <c r="M12" s="20"/>
    </row>
    <row r="13" spans="2:13" ht="12.75">
      <c r="B13" s="19" t="s">
        <v>9</v>
      </c>
      <c r="C13" s="19"/>
      <c r="D13" s="20"/>
      <c r="E13" s="20"/>
      <c r="F13" s="20"/>
      <c r="G13" s="20"/>
      <c r="H13" s="20"/>
      <c r="I13" s="20"/>
      <c r="J13" s="20"/>
      <c r="K13" s="20"/>
      <c r="L13" s="20"/>
      <c r="M13" s="20"/>
    </row>
    <row r="14" spans="2:13" ht="12.75">
      <c r="B14" s="19" t="s">
        <v>9</v>
      </c>
      <c r="C14" s="19"/>
      <c r="D14" s="20"/>
      <c r="E14" s="20"/>
      <c r="F14" s="20"/>
      <c r="G14" s="20"/>
      <c r="H14" s="20"/>
      <c r="I14" s="20"/>
      <c r="J14" s="20"/>
      <c r="K14" s="20"/>
      <c r="L14" s="20"/>
      <c r="M14" s="20"/>
    </row>
    <row r="15" ht="12.75"/>
    <row r="16" spans="3:13" ht="12.75">
      <c r="C16" s="8" t="s">
        <v>106</v>
      </c>
      <c r="D16" s="5">
        <f aca="true" t="shared" si="2" ref="D16:M16">SUM(D5:D14)</f>
        <v>27000</v>
      </c>
      <c r="E16" s="5">
        <f t="shared" si="2"/>
        <v>15000</v>
      </c>
      <c r="F16" s="5">
        <f t="shared" si="2"/>
        <v>25000</v>
      </c>
      <c r="G16" s="5">
        <f t="shared" si="2"/>
        <v>28000</v>
      </c>
      <c r="H16" s="5">
        <f t="shared" si="2"/>
        <v>45000</v>
      </c>
      <c r="I16" s="5">
        <f t="shared" si="2"/>
        <v>60000</v>
      </c>
      <c r="J16" s="5">
        <f t="shared" si="2"/>
        <v>63100</v>
      </c>
      <c r="K16" s="5">
        <f t="shared" si="2"/>
        <v>66280</v>
      </c>
      <c r="L16" s="5">
        <f t="shared" si="2"/>
        <v>69626.5</v>
      </c>
      <c r="M16" s="5">
        <f t="shared" si="2"/>
        <v>73150.075</v>
      </c>
    </row>
    <row r="17" ht="12.75"/>
    <row r="18" spans="1:3" ht="12.75">
      <c r="A18" s="2" t="s">
        <v>32</v>
      </c>
      <c r="C18" s="33"/>
    </row>
    <row r="19" spans="2:13" ht="12.75">
      <c r="B19" s="19" t="s">
        <v>33</v>
      </c>
      <c r="C19" s="19"/>
      <c r="D19" s="20">
        <v>12000</v>
      </c>
      <c r="E19" s="20">
        <v>12000</v>
      </c>
      <c r="F19" s="20">
        <v>12000</v>
      </c>
      <c r="G19" s="20">
        <v>12000</v>
      </c>
      <c r="H19" s="20">
        <v>12000</v>
      </c>
      <c r="I19" s="20">
        <v>12000</v>
      </c>
      <c r="J19" s="20">
        <v>24000</v>
      </c>
      <c r="K19" s="20">
        <f>J19</f>
        <v>24000</v>
      </c>
      <c r="L19" s="20">
        <f>K19</f>
        <v>24000</v>
      </c>
      <c r="M19" s="20">
        <f>L19</f>
        <v>24000</v>
      </c>
    </row>
    <row r="20" spans="2:13" ht="12.75">
      <c r="B20" s="19" t="s">
        <v>34</v>
      </c>
      <c r="C20" s="19"/>
      <c r="D20" s="20">
        <v>2500</v>
      </c>
      <c r="E20" s="20">
        <v>2500</v>
      </c>
      <c r="F20" s="20">
        <v>2500</v>
      </c>
      <c r="G20" s="20">
        <v>2500</v>
      </c>
      <c r="H20" s="20">
        <v>2500</v>
      </c>
      <c r="I20" s="20">
        <v>2500</v>
      </c>
      <c r="J20" s="20">
        <v>3500</v>
      </c>
      <c r="K20" s="20">
        <f aca="true" t="shared" si="3" ref="K20:M24">J20*1.05</f>
        <v>3675</v>
      </c>
      <c r="L20" s="20">
        <f t="shared" si="3"/>
        <v>3858.75</v>
      </c>
      <c r="M20" s="20">
        <f t="shared" si="3"/>
        <v>4051.6875</v>
      </c>
    </row>
    <row r="21" spans="2:13" ht="12.75">
      <c r="B21" s="19" t="s">
        <v>35</v>
      </c>
      <c r="C21" s="19"/>
      <c r="D21" s="20">
        <v>1000</v>
      </c>
      <c r="E21" s="20">
        <v>1000</v>
      </c>
      <c r="F21" s="20">
        <v>1000</v>
      </c>
      <c r="G21" s="20">
        <v>1000</v>
      </c>
      <c r="H21" s="20">
        <v>1000</v>
      </c>
      <c r="I21" s="20">
        <v>1000</v>
      </c>
      <c r="J21" s="20">
        <v>2000</v>
      </c>
      <c r="K21" s="20">
        <f t="shared" si="3"/>
        <v>2100</v>
      </c>
      <c r="L21" s="20">
        <f t="shared" si="3"/>
        <v>2205</v>
      </c>
      <c r="M21" s="20">
        <f t="shared" si="3"/>
        <v>2315.25</v>
      </c>
    </row>
    <row r="22" spans="2:13" ht="12.75">
      <c r="B22" s="19" t="s">
        <v>36</v>
      </c>
      <c r="C22" s="19"/>
      <c r="D22" s="20">
        <v>2000</v>
      </c>
      <c r="E22" s="20">
        <v>2000</v>
      </c>
      <c r="F22" s="20">
        <v>2000</v>
      </c>
      <c r="G22" s="20">
        <v>2000</v>
      </c>
      <c r="H22" s="20">
        <v>2000</v>
      </c>
      <c r="I22" s="20">
        <v>2000</v>
      </c>
      <c r="J22" s="20">
        <v>3000</v>
      </c>
      <c r="K22" s="20">
        <f t="shared" si="3"/>
        <v>3150</v>
      </c>
      <c r="L22" s="20">
        <f t="shared" si="3"/>
        <v>3307.5</v>
      </c>
      <c r="M22" s="20">
        <f t="shared" si="3"/>
        <v>3472.875</v>
      </c>
    </row>
    <row r="23" spans="2:13" ht="12.75">
      <c r="B23" s="19" t="s">
        <v>37</v>
      </c>
      <c r="C23" s="19"/>
      <c r="D23" s="20">
        <v>500</v>
      </c>
      <c r="E23" s="20">
        <v>500</v>
      </c>
      <c r="F23" s="20">
        <v>500</v>
      </c>
      <c r="G23" s="20">
        <v>500</v>
      </c>
      <c r="H23" s="20">
        <v>500</v>
      </c>
      <c r="I23" s="20">
        <v>500</v>
      </c>
      <c r="J23" s="20">
        <v>1000</v>
      </c>
      <c r="K23" s="20">
        <f t="shared" si="3"/>
        <v>1050</v>
      </c>
      <c r="L23" s="20">
        <f t="shared" si="3"/>
        <v>1102.5</v>
      </c>
      <c r="M23" s="20">
        <f t="shared" si="3"/>
        <v>1157.625</v>
      </c>
    </row>
    <row r="24" spans="2:13" ht="12.75">
      <c r="B24" s="19" t="s">
        <v>68</v>
      </c>
      <c r="C24" s="19"/>
      <c r="D24" s="20">
        <v>1000</v>
      </c>
      <c r="E24" s="20">
        <v>1000</v>
      </c>
      <c r="F24" s="20">
        <v>1000</v>
      </c>
      <c r="G24" s="20">
        <v>1000</v>
      </c>
      <c r="H24" s="20">
        <v>1000</v>
      </c>
      <c r="I24" s="20">
        <v>1000</v>
      </c>
      <c r="J24" s="20">
        <v>2500</v>
      </c>
      <c r="K24" s="20">
        <f t="shared" si="3"/>
        <v>2625</v>
      </c>
      <c r="L24" s="20">
        <f t="shared" si="3"/>
        <v>2756.25</v>
      </c>
      <c r="M24" s="20">
        <f t="shared" si="3"/>
        <v>2894.0625</v>
      </c>
    </row>
    <row r="25" spans="2:13" ht="12.75">
      <c r="B25" s="19" t="s">
        <v>18</v>
      </c>
      <c r="C25" s="19"/>
      <c r="D25" s="20">
        <f aca="true" t="shared" si="4" ref="D25:M25">D16*0.2</f>
        <v>5400</v>
      </c>
      <c r="E25" s="20">
        <f t="shared" si="4"/>
        <v>3000</v>
      </c>
      <c r="F25" s="20">
        <f t="shared" si="4"/>
        <v>5000</v>
      </c>
      <c r="G25" s="20">
        <f t="shared" si="4"/>
        <v>5600</v>
      </c>
      <c r="H25" s="20">
        <f t="shared" si="4"/>
        <v>9000</v>
      </c>
      <c r="I25" s="20">
        <f t="shared" si="4"/>
        <v>12000</v>
      </c>
      <c r="J25" s="20">
        <f t="shared" si="4"/>
        <v>12620</v>
      </c>
      <c r="K25" s="20">
        <f t="shared" si="4"/>
        <v>13256</v>
      </c>
      <c r="L25" s="20">
        <f t="shared" si="4"/>
        <v>13925.300000000001</v>
      </c>
      <c r="M25" s="20">
        <f t="shared" si="4"/>
        <v>14630.015</v>
      </c>
    </row>
    <row r="26" spans="2:13" ht="12.75">
      <c r="B26" s="19" t="s">
        <v>9</v>
      </c>
      <c r="C26" s="19"/>
      <c r="D26" s="20"/>
      <c r="E26" s="20"/>
      <c r="F26" s="20"/>
      <c r="G26" s="20"/>
      <c r="H26" s="20"/>
      <c r="I26" s="20"/>
      <c r="J26" s="20"/>
      <c r="K26" s="20"/>
      <c r="L26" s="20"/>
      <c r="M26" s="20"/>
    </row>
    <row r="27" spans="2:13" ht="12.75">
      <c r="B27" s="19" t="s">
        <v>9</v>
      </c>
      <c r="C27" s="19"/>
      <c r="D27" s="20"/>
      <c r="E27" s="20"/>
      <c r="F27" s="20"/>
      <c r="G27" s="20"/>
      <c r="H27" s="20"/>
      <c r="I27" s="20"/>
      <c r="J27" s="20"/>
      <c r="K27" s="20"/>
      <c r="L27" s="20"/>
      <c r="M27" s="20"/>
    </row>
    <row r="28" spans="2:13" ht="12.75">
      <c r="B28" s="19" t="s">
        <v>9</v>
      </c>
      <c r="C28" s="19"/>
      <c r="D28" s="20"/>
      <c r="E28" s="20"/>
      <c r="F28" s="20"/>
      <c r="G28" s="20"/>
      <c r="H28" s="20"/>
      <c r="I28" s="20"/>
      <c r="J28" s="20"/>
      <c r="K28" s="20"/>
      <c r="L28" s="20"/>
      <c r="M28" s="20"/>
    </row>
    <row r="30" spans="3:13" ht="12.75">
      <c r="C30" s="8" t="s">
        <v>107</v>
      </c>
      <c r="D30" s="5">
        <f aca="true" t="shared" si="5" ref="D30:M30">SUM(D19:D28)</f>
        <v>24400</v>
      </c>
      <c r="E30" s="5">
        <f t="shared" si="5"/>
        <v>22000</v>
      </c>
      <c r="F30" s="5">
        <f t="shared" si="5"/>
        <v>24000</v>
      </c>
      <c r="G30" s="5">
        <f t="shared" si="5"/>
        <v>24600</v>
      </c>
      <c r="H30" s="5">
        <f t="shared" si="5"/>
        <v>28000</v>
      </c>
      <c r="I30" s="5">
        <f t="shared" si="5"/>
        <v>31000</v>
      </c>
      <c r="J30" s="5">
        <f t="shared" si="5"/>
        <v>48620</v>
      </c>
      <c r="K30" s="5">
        <f t="shared" si="5"/>
        <v>49856</v>
      </c>
      <c r="L30" s="5">
        <f t="shared" si="5"/>
        <v>51155.3</v>
      </c>
      <c r="M30" s="5">
        <f t="shared" si="5"/>
        <v>52521.515</v>
      </c>
    </row>
    <row r="32" spans="1:13" ht="12.75">
      <c r="A32" s="2" t="s">
        <v>111</v>
      </c>
      <c r="D32" s="5">
        <f aca="true" t="shared" si="6" ref="D32:M32">D16-D30</f>
        <v>2600</v>
      </c>
      <c r="E32" s="5">
        <f t="shared" si="6"/>
        <v>-7000</v>
      </c>
      <c r="F32" s="5">
        <f t="shared" si="6"/>
        <v>1000</v>
      </c>
      <c r="G32" s="5">
        <f t="shared" si="6"/>
        <v>3400</v>
      </c>
      <c r="H32" s="5">
        <f t="shared" si="6"/>
        <v>17000</v>
      </c>
      <c r="I32" s="5">
        <f t="shared" si="6"/>
        <v>29000</v>
      </c>
      <c r="J32" s="5">
        <f t="shared" si="6"/>
        <v>14480</v>
      </c>
      <c r="K32" s="5">
        <f t="shared" si="6"/>
        <v>16424</v>
      </c>
      <c r="L32" s="5">
        <f t="shared" si="6"/>
        <v>18471.199999999997</v>
      </c>
      <c r="M32" s="5">
        <f t="shared" si="6"/>
        <v>20628.559999999998</v>
      </c>
    </row>
    <row r="33" spans="1:13" ht="12.75">
      <c r="A33" s="2" t="s">
        <v>44</v>
      </c>
      <c r="D33" s="5">
        <f>D32</f>
        <v>2600</v>
      </c>
      <c r="E33" s="5">
        <f aca="true" t="shared" si="7" ref="E33:M33">D33+E32</f>
        <v>-4400</v>
      </c>
      <c r="F33" s="5">
        <f t="shared" si="7"/>
        <v>-3400</v>
      </c>
      <c r="G33" s="5">
        <f t="shared" si="7"/>
        <v>0</v>
      </c>
      <c r="H33" s="5">
        <f t="shared" si="7"/>
        <v>17000</v>
      </c>
      <c r="I33" s="5">
        <f t="shared" si="7"/>
        <v>46000</v>
      </c>
      <c r="J33" s="5">
        <f t="shared" si="7"/>
        <v>60480</v>
      </c>
      <c r="K33" s="5">
        <f t="shared" si="7"/>
        <v>76904</v>
      </c>
      <c r="L33" s="5">
        <f t="shared" si="7"/>
        <v>95375.2</v>
      </c>
      <c r="M33" s="5">
        <f t="shared" si="7"/>
        <v>116003.76</v>
      </c>
    </row>
    <row r="35" ht="12.75">
      <c r="A35" s="2" t="s">
        <v>40</v>
      </c>
    </row>
    <row r="36" spans="2:13" ht="12.75">
      <c r="B36" t="s">
        <v>115</v>
      </c>
      <c r="D36" s="5">
        <f aca="true" t="shared" si="8" ref="D36:M36">SUM(D5:D8)</f>
        <v>27000</v>
      </c>
      <c r="E36" s="5">
        <f t="shared" si="8"/>
        <v>15000</v>
      </c>
      <c r="F36" s="5">
        <f t="shared" si="8"/>
        <v>25000</v>
      </c>
      <c r="G36" s="5">
        <f t="shared" si="8"/>
        <v>28000</v>
      </c>
      <c r="H36" s="5">
        <f t="shared" si="8"/>
        <v>45000</v>
      </c>
      <c r="I36" s="5">
        <f t="shared" si="8"/>
        <v>60000</v>
      </c>
      <c r="J36" s="5">
        <f t="shared" si="8"/>
        <v>63000</v>
      </c>
      <c r="K36" s="5">
        <f t="shared" si="8"/>
        <v>66150</v>
      </c>
      <c r="L36" s="5">
        <f t="shared" si="8"/>
        <v>69457.5</v>
      </c>
      <c r="M36" s="5">
        <f t="shared" si="8"/>
        <v>72930.375</v>
      </c>
    </row>
    <row r="37" spans="2:13" ht="12.75">
      <c r="B37" t="s">
        <v>116</v>
      </c>
      <c r="D37" s="5">
        <f aca="true" t="shared" si="9" ref="D37:M37">SUM(D9:D14)</f>
        <v>0</v>
      </c>
      <c r="E37" s="5">
        <f t="shared" si="9"/>
        <v>0</v>
      </c>
      <c r="F37" s="5">
        <f t="shared" si="9"/>
        <v>0</v>
      </c>
      <c r="G37" s="5">
        <f t="shared" si="9"/>
        <v>0</v>
      </c>
      <c r="H37" s="5">
        <f t="shared" si="9"/>
        <v>0</v>
      </c>
      <c r="I37" s="5">
        <f t="shared" si="9"/>
        <v>0</v>
      </c>
      <c r="J37" s="5">
        <f t="shared" si="9"/>
        <v>100</v>
      </c>
      <c r="K37" s="5">
        <f t="shared" si="9"/>
        <v>130</v>
      </c>
      <c r="L37" s="5">
        <f t="shared" si="9"/>
        <v>169</v>
      </c>
      <c r="M37" s="5">
        <f t="shared" si="9"/>
        <v>219.70000000000002</v>
      </c>
    </row>
  </sheetData>
  <sheetProtection sheet="1" selectLockedCells="1"/>
  <mergeCells count="1">
    <mergeCell ref="E1:F1"/>
  </mergeCells>
  <printOptions/>
  <pageMargins left="0.75" right="0.5" top="1" bottom="1" header="0.5" footer="0.5"/>
  <pageSetup orientation="portrait" r:id="rId4"/>
  <headerFooter alignWithMargins="0">
    <oddFooter>&amp;L&amp;F &amp;A&amp;R&amp;D  &amp;T</oddFooter>
  </headerFooter>
  <colBreaks count="1" manualBreakCount="1">
    <brk id="8" max="6553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
  <dimension ref="A1:M37"/>
  <sheetViews>
    <sheetView showGridLines="0" zoomScale="70" zoomScaleNormal="70" zoomScalePageLayoutView="0" workbookViewId="0" topLeftCell="A1">
      <pane xSplit="3" ySplit="4" topLeftCell="D5" activePane="bottomRight" state="frozen"/>
      <selection pane="topLeft" activeCell="D5" sqref="D5"/>
      <selection pane="topRight" activeCell="D5" sqref="D5"/>
      <selection pane="bottomLeft" activeCell="D5" sqref="D5"/>
      <selection pane="bottomRight" activeCell="D5" sqref="D5"/>
    </sheetView>
  </sheetViews>
  <sheetFormatPr defaultColWidth="9.140625" defaultRowHeight="12.75"/>
  <cols>
    <col min="1" max="1" width="2.7109375" style="2" customWidth="1"/>
    <col min="2" max="2" width="2.7109375" style="0" customWidth="1"/>
    <col min="3" max="3" width="24.8515625" style="0" customWidth="1"/>
    <col min="4" max="13" width="12.7109375" style="4" customWidth="1"/>
  </cols>
  <sheetData>
    <row r="1" spans="1:7" ht="18.75">
      <c r="A1" s="1" t="str">
        <f>Intro!C3</f>
        <v>Name</v>
      </c>
      <c r="D1" s="1" t="s">
        <v>103</v>
      </c>
      <c r="G1" s="54" t="s">
        <v>145</v>
      </c>
    </row>
    <row r="2" ht="12.75">
      <c r="A2" s="3"/>
    </row>
    <row r="3" ht="12.75">
      <c r="D3" s="6" t="s">
        <v>39</v>
      </c>
    </row>
    <row r="4" spans="1:13" ht="12.75">
      <c r="A4" s="2" t="s">
        <v>20</v>
      </c>
      <c r="C4" s="33"/>
      <c r="D4" s="7">
        <f>Intro!C4</f>
        <v>2009</v>
      </c>
      <c r="E4" s="7">
        <f aca="true" t="shared" si="0" ref="E4:M4">D4+1</f>
        <v>2010</v>
      </c>
      <c r="F4" s="7">
        <f t="shared" si="0"/>
        <v>2011</v>
      </c>
      <c r="G4" s="7">
        <f t="shared" si="0"/>
        <v>2012</v>
      </c>
      <c r="H4" s="7">
        <f t="shared" si="0"/>
        <v>2013</v>
      </c>
      <c r="I4" s="7">
        <f t="shared" si="0"/>
        <v>2014</v>
      </c>
      <c r="J4" s="7">
        <f t="shared" si="0"/>
        <v>2015</v>
      </c>
      <c r="K4" s="7">
        <f t="shared" si="0"/>
        <v>2016</v>
      </c>
      <c r="L4" s="7">
        <f t="shared" si="0"/>
        <v>2017</v>
      </c>
      <c r="M4" s="7">
        <f t="shared" si="0"/>
        <v>2018</v>
      </c>
    </row>
    <row r="5" spans="2:13" ht="12.75">
      <c r="B5" s="19" t="s">
        <v>29</v>
      </c>
      <c r="C5" s="19"/>
      <c r="D5" s="20"/>
      <c r="E5" s="20"/>
      <c r="F5" s="20"/>
      <c r="G5" s="20"/>
      <c r="H5" s="20"/>
      <c r="I5" s="20"/>
      <c r="J5" s="20"/>
      <c r="K5" s="20"/>
      <c r="L5" s="20"/>
      <c r="M5" s="20"/>
    </row>
    <row r="6" spans="2:13" ht="12.75">
      <c r="B6" s="19"/>
      <c r="C6" s="19" t="s">
        <v>30</v>
      </c>
      <c r="D6" s="20"/>
      <c r="E6" s="20"/>
      <c r="F6" s="20"/>
      <c r="G6" s="20"/>
      <c r="H6" s="20"/>
      <c r="I6" s="20"/>
      <c r="J6" s="20"/>
      <c r="K6" s="20"/>
      <c r="L6" s="20"/>
      <c r="M6" s="20"/>
    </row>
    <row r="7" spans="2:13" ht="12.75">
      <c r="B7" s="19"/>
      <c r="C7" s="19" t="s">
        <v>31</v>
      </c>
      <c r="D7" s="20"/>
      <c r="E7" s="20"/>
      <c r="F7" s="20"/>
      <c r="G7" s="20"/>
      <c r="H7" s="20"/>
      <c r="I7" s="20"/>
      <c r="J7" s="20"/>
      <c r="K7" s="20"/>
      <c r="L7" s="20"/>
      <c r="M7" s="20"/>
    </row>
    <row r="8" spans="2:13" ht="12.75">
      <c r="B8" s="19"/>
      <c r="C8" s="19" t="s">
        <v>65</v>
      </c>
      <c r="D8" s="20"/>
      <c r="E8" s="20"/>
      <c r="F8" s="20"/>
      <c r="G8" s="20"/>
      <c r="H8" s="20"/>
      <c r="I8" s="20"/>
      <c r="J8" s="20"/>
      <c r="K8" s="20"/>
      <c r="L8" s="20"/>
      <c r="M8" s="20"/>
    </row>
    <row r="9" spans="2:13" ht="12.75">
      <c r="B9" s="19" t="s">
        <v>4</v>
      </c>
      <c r="C9" s="19"/>
      <c r="D9" s="20"/>
      <c r="E9" s="20"/>
      <c r="F9" s="20"/>
      <c r="G9" s="20"/>
      <c r="H9" s="20"/>
      <c r="I9" s="20"/>
      <c r="J9" s="20"/>
      <c r="K9" s="20"/>
      <c r="L9" s="20"/>
      <c r="M9" s="20"/>
    </row>
    <row r="10" spans="2:13" ht="12.75">
      <c r="B10" s="19" t="s">
        <v>5</v>
      </c>
      <c r="C10" s="19"/>
      <c r="D10" s="20"/>
      <c r="E10" s="20"/>
      <c r="F10" s="20"/>
      <c r="G10" s="20"/>
      <c r="H10" s="20"/>
      <c r="I10" s="20"/>
      <c r="J10" s="20"/>
      <c r="K10" s="20"/>
      <c r="L10" s="20"/>
      <c r="M10" s="20"/>
    </row>
    <row r="11" spans="2:13" ht="12.75">
      <c r="B11" s="19" t="s">
        <v>21</v>
      </c>
      <c r="C11" s="19"/>
      <c r="D11" s="20"/>
      <c r="E11" s="20"/>
      <c r="F11" s="20"/>
      <c r="G11" s="20"/>
      <c r="H11" s="20"/>
      <c r="I11" s="20"/>
      <c r="J11" s="20"/>
      <c r="K11" s="20"/>
      <c r="L11" s="20"/>
      <c r="M11" s="20"/>
    </row>
    <row r="12" spans="2:13" ht="12.75">
      <c r="B12" s="19" t="s">
        <v>22</v>
      </c>
      <c r="C12" s="19"/>
      <c r="D12" s="20"/>
      <c r="E12" s="20"/>
      <c r="F12" s="20"/>
      <c r="G12" s="20"/>
      <c r="H12" s="20"/>
      <c r="I12" s="20"/>
      <c r="J12" s="20"/>
      <c r="K12" s="20"/>
      <c r="L12" s="20"/>
      <c r="M12" s="20"/>
    </row>
    <row r="13" spans="2:13" ht="12.75">
      <c r="B13" s="19" t="s">
        <v>9</v>
      </c>
      <c r="C13" s="19"/>
      <c r="D13" s="20"/>
      <c r="E13" s="20"/>
      <c r="F13" s="20"/>
      <c r="G13" s="20"/>
      <c r="H13" s="20"/>
      <c r="I13" s="20"/>
      <c r="J13" s="20"/>
      <c r="K13" s="20"/>
      <c r="L13" s="20"/>
      <c r="M13" s="20"/>
    </row>
    <row r="14" spans="2:13" ht="12.75">
      <c r="B14" s="19" t="s">
        <v>9</v>
      </c>
      <c r="C14" s="19"/>
      <c r="D14" s="20"/>
      <c r="E14" s="20"/>
      <c r="F14" s="20"/>
      <c r="G14" s="20"/>
      <c r="H14" s="20"/>
      <c r="I14" s="20"/>
      <c r="J14" s="20"/>
      <c r="K14" s="20"/>
      <c r="L14" s="20"/>
      <c r="M14" s="20"/>
    </row>
    <row r="15" ht="12.75"/>
    <row r="16" spans="3:13" ht="12.75">
      <c r="C16" s="8" t="s">
        <v>108</v>
      </c>
      <c r="D16" s="5">
        <f aca="true" t="shared" si="1" ref="D16:M16">SUM(D5:D14)</f>
        <v>0</v>
      </c>
      <c r="E16" s="5">
        <f t="shared" si="1"/>
        <v>0</v>
      </c>
      <c r="F16" s="5">
        <f t="shared" si="1"/>
        <v>0</v>
      </c>
      <c r="G16" s="5">
        <f t="shared" si="1"/>
        <v>0</v>
      </c>
      <c r="H16" s="5">
        <f t="shared" si="1"/>
        <v>0</v>
      </c>
      <c r="I16" s="5">
        <f t="shared" si="1"/>
        <v>0</v>
      </c>
      <c r="J16" s="5">
        <f t="shared" si="1"/>
        <v>0</v>
      </c>
      <c r="K16" s="5">
        <f t="shared" si="1"/>
        <v>0</v>
      </c>
      <c r="L16" s="5">
        <f t="shared" si="1"/>
        <v>0</v>
      </c>
      <c r="M16" s="5">
        <f t="shared" si="1"/>
        <v>0</v>
      </c>
    </row>
    <row r="17" ht="12.75"/>
    <row r="18" spans="1:3" ht="12.75">
      <c r="A18" s="2" t="s">
        <v>32</v>
      </c>
      <c r="C18" s="33"/>
    </row>
    <row r="19" spans="2:13" ht="12.75">
      <c r="B19" s="19" t="s">
        <v>33</v>
      </c>
      <c r="C19" s="19"/>
      <c r="D19" s="20"/>
      <c r="E19" s="20"/>
      <c r="F19" s="20"/>
      <c r="G19" s="20"/>
      <c r="H19" s="20"/>
      <c r="I19" s="20"/>
      <c r="J19" s="20"/>
      <c r="K19" s="20"/>
      <c r="L19" s="20"/>
      <c r="M19" s="20"/>
    </row>
    <row r="20" spans="2:13" ht="12.75">
      <c r="B20" s="19" t="s">
        <v>34</v>
      </c>
      <c r="C20" s="19"/>
      <c r="D20" s="20"/>
      <c r="E20" s="20"/>
      <c r="F20" s="20"/>
      <c r="G20" s="20"/>
      <c r="H20" s="20"/>
      <c r="I20" s="20"/>
      <c r="J20" s="20"/>
      <c r="K20" s="20"/>
      <c r="L20" s="20"/>
      <c r="M20" s="20"/>
    </row>
    <row r="21" spans="2:13" ht="12.75">
      <c r="B21" s="19" t="s">
        <v>35</v>
      </c>
      <c r="C21" s="19"/>
      <c r="D21" s="20"/>
      <c r="E21" s="20"/>
      <c r="F21" s="20"/>
      <c r="G21" s="20"/>
      <c r="H21" s="20"/>
      <c r="I21" s="20"/>
      <c r="J21" s="20"/>
      <c r="K21" s="20"/>
      <c r="L21" s="20"/>
      <c r="M21" s="20"/>
    </row>
    <row r="22" spans="2:13" ht="12.75">
      <c r="B22" s="19" t="s">
        <v>36</v>
      </c>
      <c r="C22" s="19"/>
      <c r="D22" s="20"/>
      <c r="E22" s="20"/>
      <c r="F22" s="20"/>
      <c r="G22" s="20"/>
      <c r="H22" s="20"/>
      <c r="I22" s="20"/>
      <c r="J22" s="20"/>
      <c r="K22" s="20"/>
      <c r="L22" s="20"/>
      <c r="M22" s="20"/>
    </row>
    <row r="23" spans="2:13" ht="12.75">
      <c r="B23" s="19" t="s">
        <v>37</v>
      </c>
      <c r="C23" s="19"/>
      <c r="D23" s="20"/>
      <c r="E23" s="20"/>
      <c r="F23" s="20"/>
      <c r="G23" s="20"/>
      <c r="H23" s="20"/>
      <c r="I23" s="20"/>
      <c r="J23" s="20"/>
      <c r="K23" s="20"/>
      <c r="L23" s="20"/>
      <c r="M23" s="20"/>
    </row>
    <row r="24" spans="2:13" ht="12.75">
      <c r="B24" s="19" t="s">
        <v>68</v>
      </c>
      <c r="C24" s="19"/>
      <c r="D24" s="20"/>
      <c r="E24" s="20"/>
      <c r="F24" s="20"/>
      <c r="G24" s="20"/>
      <c r="H24" s="20"/>
      <c r="I24" s="20"/>
      <c r="J24" s="20"/>
      <c r="K24" s="20"/>
      <c r="L24" s="20"/>
      <c r="M24" s="20"/>
    </row>
    <row r="25" spans="2:13" ht="12.75">
      <c r="B25" s="19" t="s">
        <v>18</v>
      </c>
      <c r="C25" s="19"/>
      <c r="D25" s="20"/>
      <c r="E25" s="20"/>
      <c r="F25" s="20"/>
      <c r="G25" s="20"/>
      <c r="H25" s="20"/>
      <c r="I25" s="20"/>
      <c r="J25" s="20"/>
      <c r="K25" s="20"/>
      <c r="L25" s="20"/>
      <c r="M25" s="20"/>
    </row>
    <row r="26" spans="2:13" ht="12.75">
      <c r="B26" s="19" t="s">
        <v>9</v>
      </c>
      <c r="C26" s="19"/>
      <c r="D26" s="20"/>
      <c r="E26" s="20"/>
      <c r="F26" s="20"/>
      <c r="G26" s="20"/>
      <c r="H26" s="20"/>
      <c r="I26" s="20"/>
      <c r="J26" s="20"/>
      <c r="K26" s="20"/>
      <c r="L26" s="20"/>
      <c r="M26" s="20"/>
    </row>
    <row r="27" spans="2:13" ht="12.75">
      <c r="B27" s="19" t="s">
        <v>9</v>
      </c>
      <c r="C27" s="19"/>
      <c r="D27" s="20"/>
      <c r="E27" s="20"/>
      <c r="F27" s="20"/>
      <c r="G27" s="20"/>
      <c r="H27" s="20"/>
      <c r="I27" s="20"/>
      <c r="J27" s="20"/>
      <c r="K27" s="20"/>
      <c r="L27" s="20"/>
      <c r="M27" s="20"/>
    </row>
    <row r="28" spans="2:13" ht="12.75">
      <c r="B28" s="19" t="s">
        <v>9</v>
      </c>
      <c r="C28" s="19"/>
      <c r="D28" s="20"/>
      <c r="E28" s="20"/>
      <c r="F28" s="20"/>
      <c r="G28" s="20"/>
      <c r="H28" s="20"/>
      <c r="I28" s="20"/>
      <c r="J28" s="20"/>
      <c r="K28" s="20"/>
      <c r="L28" s="20"/>
      <c r="M28" s="20"/>
    </row>
    <row r="30" spans="3:13" ht="12.75">
      <c r="C30" s="8" t="s">
        <v>109</v>
      </c>
      <c r="D30" s="5">
        <f>SUM(D19:D28)</f>
        <v>0</v>
      </c>
      <c r="E30" s="5">
        <f aca="true" t="shared" si="2" ref="E30:M30">SUM(E19:E28)</f>
        <v>0</v>
      </c>
      <c r="F30" s="5">
        <f t="shared" si="2"/>
        <v>0</v>
      </c>
      <c r="G30" s="5">
        <f t="shared" si="2"/>
        <v>0</v>
      </c>
      <c r="H30" s="5">
        <f t="shared" si="2"/>
        <v>0</v>
      </c>
      <c r="I30" s="5">
        <f t="shared" si="2"/>
        <v>0</v>
      </c>
      <c r="J30" s="5">
        <f t="shared" si="2"/>
        <v>0</v>
      </c>
      <c r="K30" s="5">
        <f t="shared" si="2"/>
        <v>0</v>
      </c>
      <c r="L30" s="5">
        <f t="shared" si="2"/>
        <v>0</v>
      </c>
      <c r="M30" s="5">
        <f t="shared" si="2"/>
        <v>0</v>
      </c>
    </row>
    <row r="32" spans="1:13" ht="12.75">
      <c r="A32" s="2" t="s">
        <v>110</v>
      </c>
      <c r="D32" s="5">
        <f>D16-D30</f>
        <v>0</v>
      </c>
      <c r="E32" s="5">
        <f aca="true" t="shared" si="3" ref="E32:M32">E16-E30</f>
        <v>0</v>
      </c>
      <c r="F32" s="5">
        <f t="shared" si="3"/>
        <v>0</v>
      </c>
      <c r="G32" s="5">
        <f t="shared" si="3"/>
        <v>0</v>
      </c>
      <c r="H32" s="5">
        <f t="shared" si="3"/>
        <v>0</v>
      </c>
      <c r="I32" s="5">
        <f t="shared" si="3"/>
        <v>0</v>
      </c>
      <c r="J32" s="5">
        <f t="shared" si="3"/>
        <v>0</v>
      </c>
      <c r="K32" s="5">
        <f t="shared" si="3"/>
        <v>0</v>
      </c>
      <c r="L32" s="5">
        <f t="shared" si="3"/>
        <v>0</v>
      </c>
      <c r="M32" s="5">
        <f t="shared" si="3"/>
        <v>0</v>
      </c>
    </row>
    <row r="33" spans="1:13" ht="12.75">
      <c r="A33" s="2" t="s">
        <v>44</v>
      </c>
      <c r="D33" s="5">
        <f>D32</f>
        <v>0</v>
      </c>
      <c r="E33" s="5">
        <f>D33+E32</f>
        <v>0</v>
      </c>
      <c r="F33" s="5">
        <f aca="true" t="shared" si="4" ref="F33:M33">E33+F32</f>
        <v>0</v>
      </c>
      <c r="G33" s="5">
        <f t="shared" si="4"/>
        <v>0</v>
      </c>
      <c r="H33" s="5">
        <f t="shared" si="4"/>
        <v>0</v>
      </c>
      <c r="I33" s="5">
        <f t="shared" si="4"/>
        <v>0</v>
      </c>
      <c r="J33" s="5">
        <f t="shared" si="4"/>
        <v>0</v>
      </c>
      <c r="K33" s="5">
        <f t="shared" si="4"/>
        <v>0</v>
      </c>
      <c r="L33" s="5">
        <f t="shared" si="4"/>
        <v>0</v>
      </c>
      <c r="M33" s="5">
        <f t="shared" si="4"/>
        <v>0</v>
      </c>
    </row>
    <row r="35" ht="12.75">
      <c r="A35" s="2" t="s">
        <v>40</v>
      </c>
    </row>
    <row r="36" spans="2:13" ht="12.75">
      <c r="B36" t="s">
        <v>117</v>
      </c>
      <c r="D36" s="5">
        <f aca="true" t="shared" si="5" ref="D36:M36">SUM(D5:D8)</f>
        <v>0</v>
      </c>
      <c r="E36" s="5">
        <f t="shared" si="5"/>
        <v>0</v>
      </c>
      <c r="F36" s="5">
        <f t="shared" si="5"/>
        <v>0</v>
      </c>
      <c r="G36" s="5">
        <f t="shared" si="5"/>
        <v>0</v>
      </c>
      <c r="H36" s="5">
        <f t="shared" si="5"/>
        <v>0</v>
      </c>
      <c r="I36" s="5">
        <f t="shared" si="5"/>
        <v>0</v>
      </c>
      <c r="J36" s="5">
        <f t="shared" si="5"/>
        <v>0</v>
      </c>
      <c r="K36" s="5">
        <f t="shared" si="5"/>
        <v>0</v>
      </c>
      <c r="L36" s="5">
        <f t="shared" si="5"/>
        <v>0</v>
      </c>
      <c r="M36" s="5">
        <f t="shared" si="5"/>
        <v>0</v>
      </c>
    </row>
    <row r="37" spans="2:13" ht="12.75">
      <c r="B37" t="s">
        <v>118</v>
      </c>
      <c r="D37" s="5">
        <f aca="true" t="shared" si="6" ref="D37:M37">SUM(D9:D14)</f>
        <v>0</v>
      </c>
      <c r="E37" s="5">
        <f t="shared" si="6"/>
        <v>0</v>
      </c>
      <c r="F37" s="5">
        <f t="shared" si="6"/>
        <v>0</v>
      </c>
      <c r="G37" s="5">
        <f t="shared" si="6"/>
        <v>0</v>
      </c>
      <c r="H37" s="5">
        <f t="shared" si="6"/>
        <v>0</v>
      </c>
      <c r="I37" s="5">
        <f t="shared" si="6"/>
        <v>0</v>
      </c>
      <c r="J37" s="5">
        <f t="shared" si="6"/>
        <v>0</v>
      </c>
      <c r="K37" s="5">
        <f t="shared" si="6"/>
        <v>0</v>
      </c>
      <c r="L37" s="5">
        <f t="shared" si="6"/>
        <v>0</v>
      </c>
      <c r="M37" s="5">
        <f t="shared" si="6"/>
        <v>0</v>
      </c>
    </row>
  </sheetData>
  <sheetProtection sheet="1" selectLockedCells="1"/>
  <printOptions/>
  <pageMargins left="0.75" right="0.5" top="1" bottom="1" header="0.5" footer="0.5"/>
  <pageSetup orientation="portrait" r:id="rId4"/>
  <headerFooter alignWithMargins="0">
    <oddFooter>&amp;L&amp;F &amp;A&amp;R&amp;D  &amp;T</oddFooter>
  </headerFooter>
  <colBreaks count="1" manualBreakCount="1">
    <brk id="8" max="65535" man="1"/>
  </colBreaks>
  <drawing r:id="rId3"/>
  <legacyDrawing r:id="rId2"/>
</worksheet>
</file>

<file path=xl/worksheets/sheet5.xml><?xml version="1.0" encoding="utf-8"?>
<worksheet xmlns="http://schemas.openxmlformats.org/spreadsheetml/2006/main" xmlns:r="http://schemas.openxmlformats.org/officeDocument/2006/relationships">
  <sheetPr codeName="Sheet3">
    <pageSetUpPr fitToPage="1"/>
  </sheetPr>
  <dimension ref="A1:A1"/>
  <sheetViews>
    <sheetView showGridLines="0" zoomScale="70" zoomScaleNormal="70" zoomScalePageLayoutView="0" workbookViewId="0" topLeftCell="A1">
      <selection activeCell="A33" sqref="A33"/>
    </sheetView>
  </sheetViews>
  <sheetFormatPr defaultColWidth="9.140625" defaultRowHeight="12.75"/>
  <sheetData/>
  <sheetProtection sheet="1" objects="1" scenarios="1" selectLockedCells="1"/>
  <printOptions/>
  <pageMargins left="0.75" right="0.75" top="1" bottom="1" header="0.5" footer="0.5"/>
  <pageSetup fitToHeight="1" fitToWidth="1" orientation="landscape" scale="90" r:id="rId2"/>
  <headerFooter alignWithMargins="0">
    <oddFooter>&amp;L&amp;F  &amp;A&amp;R&amp;D  &amp;T</oddFooter>
  </headerFooter>
  <drawing r:id="rId1"/>
</worksheet>
</file>

<file path=xl/worksheets/sheet6.xml><?xml version="1.0" encoding="utf-8"?>
<worksheet xmlns="http://schemas.openxmlformats.org/spreadsheetml/2006/main" xmlns:r="http://schemas.openxmlformats.org/officeDocument/2006/relationships">
  <sheetPr codeName="Sheet7">
    <pageSetUpPr fitToPage="1"/>
  </sheetPr>
  <dimension ref="A1:A1"/>
  <sheetViews>
    <sheetView showGridLines="0" zoomScale="75" zoomScaleNormal="75" zoomScalePageLayoutView="0" workbookViewId="0" topLeftCell="A1">
      <selection activeCell="A1" sqref="A1:A16384"/>
    </sheetView>
  </sheetViews>
  <sheetFormatPr defaultColWidth="9.140625" defaultRowHeight="12.75"/>
  <sheetData/>
  <sheetProtection sheet="1" objects="1" selectLockedCells="1" selectUnlockedCells="1"/>
  <printOptions/>
  <pageMargins left="0.75" right="0.75" top="1" bottom="1" header="0.5" footer="0.5"/>
  <pageSetup fitToHeight="1" fitToWidth="1" orientation="landscape" scale="84" r:id="rId2"/>
  <headerFooter alignWithMargins="0">
    <oddFooter>&amp;L&amp;F  &amp;A&amp;R&amp;D  &amp;T</oddFooter>
  </headerFooter>
  <drawing r:id="rId1"/>
</worksheet>
</file>

<file path=xl/worksheets/sheet7.xml><?xml version="1.0" encoding="utf-8"?>
<worksheet xmlns="http://schemas.openxmlformats.org/spreadsheetml/2006/main" xmlns:r="http://schemas.openxmlformats.org/officeDocument/2006/relationships">
  <sheetPr codeName="Sheet10"/>
  <dimension ref="A1:N52"/>
  <sheetViews>
    <sheetView showGridLines="0" zoomScale="70" zoomScaleNormal="70" zoomScalePageLayoutView="0" workbookViewId="0" topLeftCell="A1">
      <selection activeCell="E5" sqref="E5"/>
    </sheetView>
  </sheetViews>
  <sheetFormatPr defaultColWidth="9.140625" defaultRowHeight="12.75"/>
  <cols>
    <col min="1" max="1" width="2.7109375" style="14" customWidth="1"/>
    <col min="2" max="2" width="2.7109375" style="9" customWidth="1"/>
    <col min="3" max="3" width="24.140625" style="9" customWidth="1"/>
    <col min="4" max="4" width="24.8515625" style="9" hidden="1" customWidth="1"/>
    <col min="5" max="14" width="12.7109375" style="34" customWidth="1"/>
    <col min="15" max="16384" width="9.140625" style="9" customWidth="1"/>
  </cols>
  <sheetData>
    <row r="1" spans="1:8" ht="18.75">
      <c r="A1" s="21" t="str">
        <f>Intro!C3</f>
        <v>Name</v>
      </c>
      <c r="E1" s="37" t="s">
        <v>105</v>
      </c>
      <c r="F1" s="57">
        <f>Intro!C5</f>
        <v>39813</v>
      </c>
      <c r="G1" s="57"/>
      <c r="H1" s="54" t="s">
        <v>147</v>
      </c>
    </row>
    <row r="2" ht="12.75">
      <c r="A2" s="13"/>
    </row>
    <row r="3" ht="12.75">
      <c r="E3" s="15" t="s">
        <v>38</v>
      </c>
    </row>
    <row r="4" spans="1:14" ht="12.75">
      <c r="A4" s="14" t="s">
        <v>0</v>
      </c>
      <c r="C4" s="33"/>
      <c r="E4" s="22">
        <f>Intro!C4</f>
        <v>2009</v>
      </c>
      <c r="F4" s="10">
        <f aca="true" t="shared" si="0" ref="F4:N4">E4+1</f>
        <v>2010</v>
      </c>
      <c r="G4" s="10">
        <f t="shared" si="0"/>
        <v>2011</v>
      </c>
      <c r="H4" s="10">
        <f t="shared" si="0"/>
        <v>2012</v>
      </c>
      <c r="I4" s="10">
        <f t="shared" si="0"/>
        <v>2013</v>
      </c>
      <c r="J4" s="10">
        <f t="shared" si="0"/>
        <v>2014</v>
      </c>
      <c r="K4" s="10">
        <f t="shared" si="0"/>
        <v>2015</v>
      </c>
      <c r="L4" s="10">
        <f t="shared" si="0"/>
        <v>2016</v>
      </c>
      <c r="M4" s="10">
        <f t="shared" si="0"/>
        <v>2017</v>
      </c>
      <c r="N4" s="10">
        <f t="shared" si="0"/>
        <v>2018</v>
      </c>
    </row>
    <row r="5" spans="2:14" ht="12.75">
      <c r="B5" s="18" t="s">
        <v>1</v>
      </c>
      <c r="C5" s="18"/>
      <c r="D5" s="18"/>
      <c r="E5" s="35"/>
      <c r="F5" s="35"/>
      <c r="G5" s="35"/>
      <c r="H5" s="35"/>
      <c r="I5" s="35"/>
      <c r="J5" s="35"/>
      <c r="K5" s="35"/>
      <c r="L5" s="35"/>
      <c r="M5" s="35"/>
      <c r="N5" s="35"/>
    </row>
    <row r="6" spans="2:14" ht="12.75">
      <c r="B6" s="18"/>
      <c r="C6" s="18" t="s">
        <v>2</v>
      </c>
      <c r="D6" s="18"/>
      <c r="E6" s="35">
        <v>1000</v>
      </c>
      <c r="F6" s="35">
        <v>1000</v>
      </c>
      <c r="G6" s="35">
        <v>1000</v>
      </c>
      <c r="H6" s="35">
        <v>1000</v>
      </c>
      <c r="I6" s="35">
        <v>1000</v>
      </c>
      <c r="J6" s="35">
        <v>1500</v>
      </c>
      <c r="K6" s="35">
        <f>J6*1.05</f>
        <v>1575</v>
      </c>
      <c r="L6" s="35">
        <f>K6*1.05</f>
        <v>1653.75</v>
      </c>
      <c r="M6" s="35">
        <f>L6*1.05</f>
        <v>1736.4375</v>
      </c>
      <c r="N6" s="35">
        <f>M6*1.05</f>
        <v>1823.259375</v>
      </c>
    </row>
    <row r="7" spans="2:14" ht="12.75">
      <c r="B7" s="18"/>
      <c r="C7" s="18" t="s">
        <v>3</v>
      </c>
      <c r="D7" s="18"/>
      <c r="E7" s="35"/>
      <c r="F7" s="35"/>
      <c r="G7" s="35"/>
      <c r="H7" s="35"/>
      <c r="I7" s="35"/>
      <c r="J7" s="35"/>
      <c r="K7" s="35"/>
      <c r="L7" s="35"/>
      <c r="M7" s="35"/>
      <c r="N7" s="35"/>
    </row>
    <row r="8" spans="2:14" ht="12.75">
      <c r="B8" s="18"/>
      <c r="C8" s="18" t="s">
        <v>9</v>
      </c>
      <c r="D8" s="18"/>
      <c r="E8" s="35"/>
      <c r="F8" s="35"/>
      <c r="G8" s="35"/>
      <c r="H8" s="35"/>
      <c r="I8" s="35"/>
      <c r="J8" s="35"/>
      <c r="K8" s="35"/>
      <c r="L8" s="35"/>
      <c r="M8" s="35"/>
      <c r="N8" s="35"/>
    </row>
    <row r="9" spans="2:14" ht="12.75">
      <c r="B9" s="18" t="s">
        <v>4</v>
      </c>
      <c r="C9" s="18"/>
      <c r="D9" s="18"/>
      <c r="E9" s="35"/>
      <c r="F9" s="35"/>
      <c r="G9" s="35"/>
      <c r="H9" s="35"/>
      <c r="I9" s="35"/>
      <c r="J9" s="35"/>
      <c r="K9" s="35">
        <v>1200</v>
      </c>
      <c r="L9" s="35">
        <f>K9*1.1+4000</f>
        <v>5320</v>
      </c>
      <c r="M9" s="35">
        <f>L9*1.1+4000</f>
        <v>9852</v>
      </c>
      <c r="N9" s="35">
        <f>M9*1.1+4000</f>
        <v>14837.2</v>
      </c>
    </row>
    <row r="10" spans="2:14" ht="12.75">
      <c r="B10" s="18" t="s">
        <v>5</v>
      </c>
      <c r="C10" s="18"/>
      <c r="D10" s="18"/>
      <c r="E10" s="35"/>
      <c r="F10" s="35"/>
      <c r="G10" s="35"/>
      <c r="H10" s="35"/>
      <c r="I10" s="35"/>
      <c r="J10" s="35"/>
      <c r="K10" s="35"/>
      <c r="L10" s="35"/>
      <c r="M10" s="35"/>
      <c r="N10" s="35"/>
    </row>
    <row r="11" spans="2:14" ht="12.75">
      <c r="B11" s="18" t="s">
        <v>21</v>
      </c>
      <c r="C11" s="18"/>
      <c r="D11" s="18"/>
      <c r="E11" s="35"/>
      <c r="F11" s="35"/>
      <c r="G11" s="35"/>
      <c r="H11" s="35"/>
      <c r="I11" s="35"/>
      <c r="J11" s="35"/>
      <c r="K11" s="35"/>
      <c r="L11" s="35"/>
      <c r="M11" s="35"/>
      <c r="N11" s="35"/>
    </row>
    <row r="12" spans="2:14" ht="12.75">
      <c r="B12" s="18" t="s">
        <v>22</v>
      </c>
      <c r="C12" s="18"/>
      <c r="D12" s="18"/>
      <c r="E12" s="35"/>
      <c r="F12" s="35"/>
      <c r="G12" s="35"/>
      <c r="H12" s="35"/>
      <c r="I12" s="35"/>
      <c r="J12" s="35"/>
      <c r="K12" s="35"/>
      <c r="L12" s="35"/>
      <c r="M12" s="35"/>
      <c r="N12" s="35"/>
    </row>
    <row r="13" spans="2:14" ht="12.75">
      <c r="B13" s="18" t="s">
        <v>6</v>
      </c>
      <c r="C13" s="18"/>
      <c r="D13" s="18"/>
      <c r="E13" s="35"/>
      <c r="F13" s="35"/>
      <c r="G13" s="35"/>
      <c r="H13" s="35"/>
      <c r="I13" s="35"/>
      <c r="J13" s="35"/>
      <c r="K13" s="35"/>
      <c r="L13" s="35"/>
      <c r="M13" s="35"/>
      <c r="N13" s="35"/>
    </row>
    <row r="14" spans="2:14" ht="12.75">
      <c r="B14" s="18" t="s">
        <v>9</v>
      </c>
      <c r="C14" s="18"/>
      <c r="D14" s="18"/>
      <c r="E14" s="35"/>
      <c r="F14" s="35"/>
      <c r="G14" s="35"/>
      <c r="H14" s="35"/>
      <c r="I14" s="35"/>
      <c r="J14" s="35"/>
      <c r="K14" s="35"/>
      <c r="L14" s="35"/>
      <c r="M14" s="35"/>
      <c r="N14" s="35"/>
    </row>
    <row r="15" spans="2:14" ht="12.75">
      <c r="B15" s="18" t="s">
        <v>9</v>
      </c>
      <c r="C15" s="18"/>
      <c r="D15" s="18"/>
      <c r="E15" s="35"/>
      <c r="F15" s="35"/>
      <c r="G15" s="35"/>
      <c r="H15" s="35"/>
      <c r="I15" s="35"/>
      <c r="J15" s="35"/>
      <c r="K15" s="35"/>
      <c r="L15" s="35"/>
      <c r="M15" s="35"/>
      <c r="N15" s="35"/>
    </row>
    <row r="16" ht="12.75"/>
    <row r="17" spans="3:14" ht="12.75">
      <c r="C17" s="16" t="s">
        <v>19</v>
      </c>
      <c r="D17" s="16"/>
      <c r="E17" s="36">
        <f aca="true" t="shared" si="1" ref="E17:N17">SUM(E5:E15)</f>
        <v>1000</v>
      </c>
      <c r="F17" s="36">
        <f t="shared" si="1"/>
        <v>1000</v>
      </c>
      <c r="G17" s="36">
        <f t="shared" si="1"/>
        <v>1000</v>
      </c>
      <c r="H17" s="36">
        <f t="shared" si="1"/>
        <v>1000</v>
      </c>
      <c r="I17" s="36">
        <f t="shared" si="1"/>
        <v>1000</v>
      </c>
      <c r="J17" s="36">
        <f t="shared" si="1"/>
        <v>1500</v>
      </c>
      <c r="K17" s="36">
        <f t="shared" si="1"/>
        <v>2775</v>
      </c>
      <c r="L17" s="36">
        <f t="shared" si="1"/>
        <v>6973.75</v>
      </c>
      <c r="M17" s="36">
        <f t="shared" si="1"/>
        <v>11588.4375</v>
      </c>
      <c r="N17" s="36">
        <f t="shared" si="1"/>
        <v>16660.459375000002</v>
      </c>
    </row>
    <row r="18" ht="12.75"/>
    <row r="19" spans="2:14" ht="12.75">
      <c r="B19" s="18" t="s">
        <v>7</v>
      </c>
      <c r="C19" s="18"/>
      <c r="D19" s="18"/>
      <c r="E19" s="35"/>
      <c r="F19" s="35"/>
      <c r="G19" s="35"/>
      <c r="H19" s="35"/>
      <c r="I19" s="35"/>
      <c r="J19" s="35"/>
      <c r="K19" s="35">
        <v>350000</v>
      </c>
      <c r="L19" s="35">
        <f>K19*1.03</f>
        <v>360500</v>
      </c>
      <c r="M19" s="35">
        <f>L19*1.03</f>
        <v>371315</v>
      </c>
      <c r="N19" s="35">
        <f>M19*1.03</f>
        <v>382454.45</v>
      </c>
    </row>
    <row r="20" spans="2:14" ht="12.75">
      <c r="B20" s="18" t="s">
        <v>27</v>
      </c>
      <c r="C20" s="18"/>
      <c r="D20" s="18"/>
      <c r="E20" s="35"/>
      <c r="F20" s="35"/>
      <c r="G20" s="35"/>
      <c r="H20" s="35"/>
      <c r="I20" s="35"/>
      <c r="J20" s="35"/>
      <c r="K20" s="35"/>
      <c r="L20" s="35"/>
      <c r="M20" s="35"/>
      <c r="N20" s="35"/>
    </row>
    <row r="21" spans="2:14" ht="12.75">
      <c r="B21" s="18" t="s">
        <v>8</v>
      </c>
      <c r="C21" s="18"/>
      <c r="D21" s="18"/>
      <c r="E21" s="35"/>
      <c r="F21" s="35"/>
      <c r="G21" s="35"/>
      <c r="H21" s="35"/>
      <c r="I21" s="35"/>
      <c r="J21" s="35"/>
      <c r="K21" s="35"/>
      <c r="L21" s="35"/>
      <c r="M21" s="35"/>
      <c r="N21" s="35"/>
    </row>
    <row r="22" spans="2:14" ht="12.75">
      <c r="B22" s="18"/>
      <c r="C22" s="18" t="s">
        <v>23</v>
      </c>
      <c r="D22" s="18"/>
      <c r="E22" s="35"/>
      <c r="F22" s="35"/>
      <c r="G22" s="35"/>
      <c r="H22" s="35"/>
      <c r="I22" s="35"/>
      <c r="J22" s="35"/>
      <c r="K22" s="35"/>
      <c r="L22" s="35"/>
      <c r="M22" s="35"/>
      <c r="N22" s="35"/>
    </row>
    <row r="23" spans="2:14" ht="12.75">
      <c r="B23" s="18"/>
      <c r="C23" s="18" t="s">
        <v>9</v>
      </c>
      <c r="D23" s="18"/>
      <c r="E23" s="35"/>
      <c r="F23" s="35"/>
      <c r="G23" s="35"/>
      <c r="H23" s="35"/>
      <c r="I23" s="35"/>
      <c r="J23" s="35"/>
      <c r="K23" s="35"/>
      <c r="L23" s="35"/>
      <c r="M23" s="35"/>
      <c r="N23" s="35"/>
    </row>
    <row r="24" spans="2:14" ht="12.75">
      <c r="B24" s="18" t="s">
        <v>9</v>
      </c>
      <c r="C24" s="18"/>
      <c r="D24" s="18"/>
      <c r="E24" s="35"/>
      <c r="F24" s="35"/>
      <c r="G24" s="35"/>
      <c r="H24" s="35"/>
      <c r="I24" s="35"/>
      <c r="J24" s="35"/>
      <c r="K24" s="35"/>
      <c r="L24" s="35"/>
      <c r="M24" s="35"/>
      <c r="N24" s="35"/>
    </row>
    <row r="25" spans="2:14" ht="12.75">
      <c r="B25" s="18" t="s">
        <v>9</v>
      </c>
      <c r="C25" s="18"/>
      <c r="D25" s="18"/>
      <c r="E25" s="35"/>
      <c r="F25" s="35"/>
      <c r="G25" s="35"/>
      <c r="H25" s="35"/>
      <c r="I25" s="35"/>
      <c r="J25" s="35"/>
      <c r="K25" s="35"/>
      <c r="L25" s="35"/>
      <c r="M25" s="35"/>
      <c r="N25" s="35"/>
    </row>
    <row r="26" spans="2:14" ht="12.75">
      <c r="B26" s="18" t="s">
        <v>9</v>
      </c>
      <c r="C26" s="18"/>
      <c r="D26" s="18"/>
      <c r="E26" s="35"/>
      <c r="F26" s="35"/>
      <c r="G26" s="35"/>
      <c r="H26" s="35"/>
      <c r="I26" s="35"/>
      <c r="J26" s="35"/>
      <c r="K26" s="35"/>
      <c r="L26" s="35"/>
      <c r="M26" s="35"/>
      <c r="N26" s="35"/>
    </row>
    <row r="27" spans="2:14" ht="12.75">
      <c r="B27" s="18" t="s">
        <v>9</v>
      </c>
      <c r="C27" s="18"/>
      <c r="D27" s="18"/>
      <c r="E27" s="35"/>
      <c r="F27" s="35"/>
      <c r="G27" s="35"/>
      <c r="H27" s="35"/>
      <c r="I27" s="35"/>
      <c r="J27" s="35"/>
      <c r="K27" s="35"/>
      <c r="L27" s="35"/>
      <c r="M27" s="35"/>
      <c r="N27" s="35"/>
    </row>
    <row r="28" spans="2:14" ht="12.75">
      <c r="B28" s="18" t="s">
        <v>24</v>
      </c>
      <c r="C28" s="18"/>
      <c r="D28" s="18"/>
      <c r="E28" s="35"/>
      <c r="F28" s="35"/>
      <c r="G28" s="35"/>
      <c r="H28" s="35"/>
      <c r="I28" s="35"/>
      <c r="J28" s="35"/>
      <c r="K28" s="35"/>
      <c r="L28" s="35"/>
      <c r="M28" s="35"/>
      <c r="N28" s="35"/>
    </row>
    <row r="29" spans="2:14" ht="12.75">
      <c r="B29" s="18" t="s">
        <v>10</v>
      </c>
      <c r="C29" s="18"/>
      <c r="D29" s="18"/>
      <c r="E29" s="35"/>
      <c r="F29" s="35"/>
      <c r="G29" s="35"/>
      <c r="H29" s="35"/>
      <c r="I29" s="35"/>
      <c r="J29" s="35"/>
      <c r="K29" s="35"/>
      <c r="L29" s="35"/>
      <c r="M29" s="35"/>
      <c r="N29" s="35"/>
    </row>
    <row r="30" spans="2:14" ht="12.75">
      <c r="B30" s="18"/>
      <c r="C30" s="18" t="s">
        <v>11</v>
      </c>
      <c r="D30" s="18"/>
      <c r="E30" s="35"/>
      <c r="F30" s="35"/>
      <c r="G30" s="35"/>
      <c r="H30" s="35"/>
      <c r="I30" s="35"/>
      <c r="J30" s="35"/>
      <c r="K30" s="35"/>
      <c r="L30" s="35"/>
      <c r="M30" s="35"/>
      <c r="N30" s="35"/>
    </row>
    <row r="31" spans="2:14" ht="12.75">
      <c r="B31" s="18"/>
      <c r="C31" s="18" t="s">
        <v>26</v>
      </c>
      <c r="D31" s="18"/>
      <c r="E31" s="35"/>
      <c r="F31" s="35"/>
      <c r="G31" s="35"/>
      <c r="H31" s="35"/>
      <c r="I31" s="35"/>
      <c r="J31" s="35"/>
      <c r="K31" s="35"/>
      <c r="L31" s="35"/>
      <c r="M31" s="35"/>
      <c r="N31" s="35"/>
    </row>
    <row r="32" spans="2:14" ht="12.75">
      <c r="B32" s="18"/>
      <c r="C32" s="18" t="s">
        <v>25</v>
      </c>
      <c r="D32" s="18"/>
      <c r="E32" s="35"/>
      <c r="F32" s="35"/>
      <c r="G32" s="35"/>
      <c r="H32" s="35"/>
      <c r="I32" s="35"/>
      <c r="J32" s="35"/>
      <c r="K32" s="35"/>
      <c r="L32" s="35"/>
      <c r="M32" s="35"/>
      <c r="N32" s="35"/>
    </row>
    <row r="33" ht="12.75"/>
    <row r="34" spans="3:14" ht="12.75">
      <c r="C34" s="16" t="s">
        <v>112</v>
      </c>
      <c r="D34" s="16"/>
      <c r="E34" s="36">
        <f aca="true" t="shared" si="2" ref="E34:N34">SUM(E17:E32)</f>
        <v>1000</v>
      </c>
      <c r="F34" s="36">
        <f t="shared" si="2"/>
        <v>1000</v>
      </c>
      <c r="G34" s="36">
        <f t="shared" si="2"/>
        <v>1000</v>
      </c>
      <c r="H34" s="36">
        <f t="shared" si="2"/>
        <v>1000</v>
      </c>
      <c r="I34" s="36">
        <f t="shared" si="2"/>
        <v>1000</v>
      </c>
      <c r="J34" s="36">
        <f t="shared" si="2"/>
        <v>1500</v>
      </c>
      <c r="K34" s="36">
        <f t="shared" si="2"/>
        <v>352775</v>
      </c>
      <c r="L34" s="36">
        <f t="shared" si="2"/>
        <v>367473.75</v>
      </c>
      <c r="M34" s="36">
        <f t="shared" si="2"/>
        <v>382903.4375</v>
      </c>
      <c r="N34" s="36">
        <f t="shared" si="2"/>
        <v>399114.909375</v>
      </c>
    </row>
    <row r="35" ht="12.75"/>
    <row r="36" spans="1:3" ht="12.75">
      <c r="A36" s="14" t="s">
        <v>13</v>
      </c>
      <c r="C36" s="33"/>
    </row>
    <row r="37" spans="2:14" ht="12.75">
      <c r="B37" s="18" t="s">
        <v>89</v>
      </c>
      <c r="C37" s="18"/>
      <c r="D37" s="18"/>
      <c r="E37" s="35">
        <v>1000</v>
      </c>
      <c r="F37" s="35">
        <v>3000</v>
      </c>
      <c r="G37" s="35">
        <v>6000</v>
      </c>
      <c r="H37" s="35">
        <v>9000</v>
      </c>
      <c r="I37" s="35">
        <v>12000</v>
      </c>
      <c r="J37" s="35"/>
      <c r="K37" s="35"/>
      <c r="L37" s="35"/>
      <c r="M37" s="35"/>
      <c r="N37" s="35"/>
    </row>
    <row r="38" spans="2:14" ht="12.75">
      <c r="B38" s="18" t="s">
        <v>90</v>
      </c>
      <c r="C38" s="18"/>
      <c r="D38" s="18"/>
      <c r="E38" s="35"/>
      <c r="F38" s="35"/>
      <c r="G38" s="35"/>
      <c r="H38" s="35"/>
      <c r="I38" s="35"/>
      <c r="J38" s="35"/>
      <c r="K38" s="35"/>
      <c r="L38" s="35"/>
      <c r="M38" s="35"/>
      <c r="N38" s="35"/>
    </row>
    <row r="39" spans="2:14" ht="12.75">
      <c r="B39" s="18" t="s">
        <v>92</v>
      </c>
      <c r="C39" s="18"/>
      <c r="D39" s="18"/>
      <c r="E39" s="35"/>
      <c r="F39" s="35"/>
      <c r="G39" s="35"/>
      <c r="H39" s="35"/>
      <c r="I39" s="35"/>
      <c r="J39" s="35"/>
      <c r="K39" s="35"/>
      <c r="L39" s="35"/>
      <c r="M39" s="35"/>
      <c r="N39" s="35"/>
    </row>
    <row r="40" spans="2:14" ht="12.75">
      <c r="B40" s="18" t="s">
        <v>88</v>
      </c>
      <c r="C40" s="18"/>
      <c r="D40" s="18"/>
      <c r="E40" s="35">
        <v>10000</v>
      </c>
      <c r="F40" s="35">
        <v>10000</v>
      </c>
      <c r="G40" s="35">
        <v>10000</v>
      </c>
      <c r="H40" s="35">
        <v>10000</v>
      </c>
      <c r="I40" s="35">
        <v>10000</v>
      </c>
      <c r="J40" s="35"/>
      <c r="K40" s="35"/>
      <c r="L40" s="35"/>
      <c r="M40" s="35"/>
      <c r="N40" s="35"/>
    </row>
    <row r="42" spans="3:14" ht="12.75">
      <c r="C42" s="16" t="s">
        <v>14</v>
      </c>
      <c r="D42" s="16"/>
      <c r="E42" s="36">
        <f aca="true" t="shared" si="3" ref="E42:N42">E37+E40</f>
        <v>11000</v>
      </c>
      <c r="F42" s="36">
        <f t="shared" si="3"/>
        <v>13000</v>
      </c>
      <c r="G42" s="36">
        <f t="shared" si="3"/>
        <v>16000</v>
      </c>
      <c r="H42" s="36">
        <f t="shared" si="3"/>
        <v>19000</v>
      </c>
      <c r="I42" s="36">
        <f t="shared" si="3"/>
        <v>22000</v>
      </c>
      <c r="J42" s="36">
        <f t="shared" si="3"/>
        <v>0</v>
      </c>
      <c r="K42" s="36">
        <f t="shared" si="3"/>
        <v>0</v>
      </c>
      <c r="L42" s="36">
        <f t="shared" si="3"/>
        <v>0</v>
      </c>
      <c r="M42" s="36">
        <f t="shared" si="3"/>
        <v>0</v>
      </c>
      <c r="N42" s="36">
        <f t="shared" si="3"/>
        <v>0</v>
      </c>
    </row>
    <row r="44" spans="2:14" ht="12.75">
      <c r="B44" s="18" t="s">
        <v>15</v>
      </c>
      <c r="C44" s="18"/>
      <c r="D44" s="18"/>
      <c r="E44" s="35"/>
      <c r="F44" s="35"/>
      <c r="G44" s="35"/>
      <c r="H44" s="35"/>
      <c r="I44" s="35"/>
      <c r="J44" s="35"/>
      <c r="K44" s="35">
        <v>300000</v>
      </c>
      <c r="L44" s="35">
        <f>K44*0.97</f>
        <v>291000</v>
      </c>
      <c r="M44" s="35">
        <f>L44*0.97</f>
        <v>282270</v>
      </c>
      <c r="N44" s="35">
        <f>M44*0.97</f>
        <v>273801.89999999997</v>
      </c>
    </row>
    <row r="45" spans="2:14" ht="12.75">
      <c r="B45" s="18" t="s">
        <v>91</v>
      </c>
      <c r="C45" s="18"/>
      <c r="D45" s="18"/>
      <c r="E45" s="35"/>
      <c r="F45" s="35"/>
      <c r="G45" s="35"/>
      <c r="H45" s="35"/>
      <c r="I45" s="35"/>
      <c r="J45" s="35"/>
      <c r="K45" s="35"/>
      <c r="L45" s="35"/>
      <c r="M45" s="35"/>
      <c r="N45" s="35"/>
    </row>
    <row r="46" spans="2:14" ht="12.75">
      <c r="B46" s="18" t="s">
        <v>28</v>
      </c>
      <c r="C46" s="18"/>
      <c r="D46" s="18"/>
      <c r="E46" s="35"/>
      <c r="F46" s="35"/>
      <c r="G46" s="35"/>
      <c r="H46" s="35"/>
      <c r="I46" s="35"/>
      <c r="J46" s="35"/>
      <c r="K46" s="35"/>
      <c r="L46" s="35"/>
      <c r="M46" s="35"/>
      <c r="N46" s="35"/>
    </row>
    <row r="48" spans="3:14" ht="12.75">
      <c r="C48" s="16" t="s">
        <v>113</v>
      </c>
      <c r="D48" s="16"/>
      <c r="E48" s="36">
        <f aca="true" t="shared" si="4" ref="E48:N48">SUM(E42:E46)</f>
        <v>11000</v>
      </c>
      <c r="F48" s="36">
        <f t="shared" si="4"/>
        <v>13000</v>
      </c>
      <c r="G48" s="36">
        <f t="shared" si="4"/>
        <v>16000</v>
      </c>
      <c r="H48" s="36">
        <f t="shared" si="4"/>
        <v>19000</v>
      </c>
      <c r="I48" s="36">
        <f t="shared" si="4"/>
        <v>22000</v>
      </c>
      <c r="J48" s="36">
        <f t="shared" si="4"/>
        <v>0</v>
      </c>
      <c r="K48" s="36">
        <f t="shared" si="4"/>
        <v>300000</v>
      </c>
      <c r="L48" s="36">
        <f t="shared" si="4"/>
        <v>291000</v>
      </c>
      <c r="M48" s="36">
        <f t="shared" si="4"/>
        <v>282270</v>
      </c>
      <c r="N48" s="36">
        <f t="shared" si="4"/>
        <v>273801.89999999997</v>
      </c>
    </row>
    <row r="50" spans="1:14" ht="12.75">
      <c r="A50" s="14" t="s">
        <v>114</v>
      </c>
      <c r="E50" s="36">
        <f aca="true" t="shared" si="5" ref="E50:N50">E34-E48</f>
        <v>-10000</v>
      </c>
      <c r="F50" s="36">
        <f t="shared" si="5"/>
        <v>-12000</v>
      </c>
      <c r="G50" s="36">
        <f t="shared" si="5"/>
        <v>-15000</v>
      </c>
      <c r="H50" s="36">
        <f t="shared" si="5"/>
        <v>-18000</v>
      </c>
      <c r="I50" s="36">
        <f t="shared" si="5"/>
        <v>-21000</v>
      </c>
      <c r="J50" s="36">
        <f t="shared" si="5"/>
        <v>1500</v>
      </c>
      <c r="K50" s="36">
        <f t="shared" si="5"/>
        <v>52775</v>
      </c>
      <c r="L50" s="36">
        <f t="shared" si="5"/>
        <v>76473.75</v>
      </c>
      <c r="M50" s="36">
        <f t="shared" si="5"/>
        <v>100633.4375</v>
      </c>
      <c r="N50" s="36">
        <f t="shared" si="5"/>
        <v>125313.00937500002</v>
      </c>
    </row>
    <row r="52" spans="1:14" ht="12.75">
      <c r="A52" s="14" t="s">
        <v>17</v>
      </c>
      <c r="E52" s="36">
        <f aca="true" t="shared" si="6" ref="E52:N52">E48+E50</f>
        <v>1000</v>
      </c>
      <c r="F52" s="36">
        <f t="shared" si="6"/>
        <v>1000</v>
      </c>
      <c r="G52" s="36">
        <f t="shared" si="6"/>
        <v>1000</v>
      </c>
      <c r="H52" s="36">
        <f t="shared" si="6"/>
        <v>1000</v>
      </c>
      <c r="I52" s="36">
        <f t="shared" si="6"/>
        <v>1000</v>
      </c>
      <c r="J52" s="36">
        <f t="shared" si="6"/>
        <v>1500</v>
      </c>
      <c r="K52" s="36">
        <f t="shared" si="6"/>
        <v>352775</v>
      </c>
      <c r="L52" s="36">
        <f t="shared" si="6"/>
        <v>367473.75</v>
      </c>
      <c r="M52" s="36">
        <f t="shared" si="6"/>
        <v>382903.4375</v>
      </c>
      <c r="N52" s="36">
        <f t="shared" si="6"/>
        <v>399114.909375</v>
      </c>
    </row>
  </sheetData>
  <sheetProtection sheet="1" selectLockedCells="1"/>
  <mergeCells count="1">
    <mergeCell ref="F1:G1"/>
  </mergeCells>
  <printOptions/>
  <pageMargins left="0.75" right="0.5" top="1" bottom="1" header="0.5" footer="0.5"/>
  <pageSetup orientation="portrait" r:id="rId4"/>
  <headerFooter alignWithMargins="0">
    <oddFooter>&amp;L&amp;F &amp;A&amp;R&amp;D  &amp;T</oddFooter>
  </headerFooter>
  <colBreaks count="1" manualBreakCount="1">
    <brk id="9" max="65535" man="1"/>
  </colBreaks>
  <drawing r:id="rId3"/>
  <legacyDrawing r:id="rId2"/>
</worksheet>
</file>

<file path=xl/worksheets/sheet8.xml><?xml version="1.0" encoding="utf-8"?>
<worksheet xmlns="http://schemas.openxmlformats.org/spreadsheetml/2006/main" xmlns:r="http://schemas.openxmlformats.org/officeDocument/2006/relationships">
  <sheetPr codeName="Sheet4"/>
  <dimension ref="A1:N52"/>
  <sheetViews>
    <sheetView showGridLines="0" zoomScale="70" zoomScaleNormal="70" zoomScalePageLayoutView="0" workbookViewId="0" topLeftCell="A1">
      <pane xSplit="4" ySplit="4" topLeftCell="E5" activePane="bottomRight" state="frozen"/>
      <selection pane="topLeft" activeCell="D5" sqref="D5"/>
      <selection pane="topRight" activeCell="D5" sqref="D5"/>
      <selection pane="bottomLeft" activeCell="D5" sqref="D5"/>
      <selection pane="bottomRight" activeCell="E5" sqref="E5"/>
    </sheetView>
  </sheetViews>
  <sheetFormatPr defaultColWidth="9.140625" defaultRowHeight="12.75"/>
  <cols>
    <col min="1" max="1" width="2.7109375" style="14" customWidth="1"/>
    <col min="2" max="2" width="2.7109375" style="9" customWidth="1"/>
    <col min="3" max="3" width="24.140625" style="9" customWidth="1"/>
    <col min="4" max="4" width="24.8515625" style="9" hidden="1" customWidth="1"/>
    <col min="5" max="14" width="12.7109375" style="12" customWidth="1"/>
    <col min="15" max="16384" width="9.140625" style="9" customWidth="1"/>
  </cols>
  <sheetData>
    <row r="1" spans="1:8" ht="18.75">
      <c r="A1" s="21" t="str">
        <f>Intro!C3</f>
        <v>Name</v>
      </c>
      <c r="E1" s="1" t="s">
        <v>103</v>
      </c>
      <c r="H1" s="54" t="s">
        <v>146</v>
      </c>
    </row>
    <row r="2" ht="12.75">
      <c r="A2" s="13"/>
    </row>
    <row r="3" ht="12.75">
      <c r="E3" s="15" t="s">
        <v>38</v>
      </c>
    </row>
    <row r="4" spans="1:14" ht="12.75">
      <c r="A4" s="14" t="s">
        <v>0</v>
      </c>
      <c r="C4" s="33"/>
      <c r="E4" s="22">
        <f>Intro!C4</f>
        <v>2009</v>
      </c>
      <c r="F4" s="10">
        <f>E4+1</f>
        <v>2010</v>
      </c>
      <c r="G4" s="10">
        <f aca="true" t="shared" si="0" ref="G4:N4">F4+1</f>
        <v>2011</v>
      </c>
      <c r="H4" s="10">
        <f t="shared" si="0"/>
        <v>2012</v>
      </c>
      <c r="I4" s="10">
        <f t="shared" si="0"/>
        <v>2013</v>
      </c>
      <c r="J4" s="10">
        <f t="shared" si="0"/>
        <v>2014</v>
      </c>
      <c r="K4" s="10">
        <f t="shared" si="0"/>
        <v>2015</v>
      </c>
      <c r="L4" s="10">
        <f t="shared" si="0"/>
        <v>2016</v>
      </c>
      <c r="M4" s="10">
        <f t="shared" si="0"/>
        <v>2017</v>
      </c>
      <c r="N4" s="10">
        <f t="shared" si="0"/>
        <v>2018</v>
      </c>
    </row>
    <row r="5" spans="2:14" ht="12.75">
      <c r="B5" s="18" t="s">
        <v>1</v>
      </c>
      <c r="C5" s="18"/>
      <c r="D5" s="18"/>
      <c r="E5" s="11"/>
      <c r="F5" s="11"/>
      <c r="G5" s="11"/>
      <c r="H5" s="11"/>
      <c r="I5" s="11"/>
      <c r="J5" s="11"/>
      <c r="K5" s="11"/>
      <c r="L5" s="11"/>
      <c r="M5" s="11"/>
      <c r="N5" s="11"/>
    </row>
    <row r="6" spans="2:14" ht="12.75">
      <c r="B6" s="18"/>
      <c r="C6" s="18" t="s">
        <v>2</v>
      </c>
      <c r="D6" s="18"/>
      <c r="E6" s="11"/>
      <c r="F6" s="11"/>
      <c r="G6" s="11"/>
      <c r="H6" s="11"/>
      <c r="I6" s="11"/>
      <c r="J6" s="11"/>
      <c r="K6" s="11"/>
      <c r="L6" s="11"/>
      <c r="M6" s="11"/>
      <c r="N6" s="11"/>
    </row>
    <row r="7" spans="2:14" ht="12.75">
      <c r="B7" s="18"/>
      <c r="C7" s="18" t="s">
        <v>3</v>
      </c>
      <c r="D7" s="18"/>
      <c r="E7" s="11"/>
      <c r="F7" s="11"/>
      <c r="G7" s="11"/>
      <c r="H7" s="11"/>
      <c r="I7" s="11"/>
      <c r="J7" s="11"/>
      <c r="K7" s="11"/>
      <c r="L7" s="11"/>
      <c r="M7" s="11"/>
      <c r="N7" s="11"/>
    </row>
    <row r="8" spans="2:14" ht="12.75">
      <c r="B8" s="18"/>
      <c r="C8" s="18" t="s">
        <v>9</v>
      </c>
      <c r="D8" s="18"/>
      <c r="E8" s="11"/>
      <c r="F8" s="11"/>
      <c r="G8" s="11"/>
      <c r="H8" s="11"/>
      <c r="I8" s="11"/>
      <c r="J8" s="11"/>
      <c r="K8" s="11"/>
      <c r="L8" s="11"/>
      <c r="M8" s="11"/>
      <c r="N8" s="11"/>
    </row>
    <row r="9" spans="2:14" ht="12.75">
      <c r="B9" s="18" t="s">
        <v>4</v>
      </c>
      <c r="C9" s="18"/>
      <c r="D9" s="18"/>
      <c r="E9" s="11"/>
      <c r="F9" s="11"/>
      <c r="G9" s="11"/>
      <c r="H9" s="11"/>
      <c r="I9" s="11"/>
      <c r="J9" s="11"/>
      <c r="K9" s="11"/>
      <c r="L9" s="11"/>
      <c r="M9" s="11"/>
      <c r="N9" s="11"/>
    </row>
    <row r="10" spans="2:14" ht="12.75">
      <c r="B10" s="18" t="s">
        <v>5</v>
      </c>
      <c r="C10" s="18"/>
      <c r="D10" s="18"/>
      <c r="E10" s="11"/>
      <c r="F10" s="11"/>
      <c r="G10" s="11"/>
      <c r="H10" s="11"/>
      <c r="I10" s="11"/>
      <c r="J10" s="11"/>
      <c r="K10" s="11"/>
      <c r="L10" s="11"/>
      <c r="M10" s="11"/>
      <c r="N10" s="11"/>
    </row>
    <row r="11" spans="2:14" ht="12.75">
      <c r="B11" s="18" t="s">
        <v>21</v>
      </c>
      <c r="C11" s="18"/>
      <c r="D11" s="18"/>
      <c r="E11" s="11"/>
      <c r="F11" s="11"/>
      <c r="G11" s="11"/>
      <c r="H11" s="11"/>
      <c r="I11" s="11"/>
      <c r="J11" s="11"/>
      <c r="K11" s="11"/>
      <c r="L11" s="11"/>
      <c r="M11" s="11"/>
      <c r="N11" s="11"/>
    </row>
    <row r="12" spans="2:14" ht="12.75">
      <c r="B12" s="18" t="s">
        <v>22</v>
      </c>
      <c r="C12" s="18"/>
      <c r="D12" s="18"/>
      <c r="E12" s="11"/>
      <c r="F12" s="11"/>
      <c r="G12" s="11"/>
      <c r="H12" s="11"/>
      <c r="I12" s="11"/>
      <c r="J12" s="11"/>
      <c r="K12" s="11"/>
      <c r="L12" s="11"/>
      <c r="M12" s="11"/>
      <c r="N12" s="11"/>
    </row>
    <row r="13" spans="2:14" ht="12.75">
      <c r="B13" s="18" t="s">
        <v>6</v>
      </c>
      <c r="C13" s="18"/>
      <c r="D13" s="18"/>
      <c r="E13" s="11"/>
      <c r="F13" s="11"/>
      <c r="G13" s="11"/>
      <c r="H13" s="11"/>
      <c r="I13" s="11"/>
      <c r="J13" s="11"/>
      <c r="K13" s="11"/>
      <c r="L13" s="11"/>
      <c r="M13" s="11"/>
      <c r="N13" s="11"/>
    </row>
    <row r="14" spans="2:14" ht="12.75">
      <c r="B14" s="18" t="s">
        <v>9</v>
      </c>
      <c r="C14" s="18"/>
      <c r="D14" s="18"/>
      <c r="E14" s="11"/>
      <c r="F14" s="11"/>
      <c r="G14" s="11"/>
      <c r="H14" s="11"/>
      <c r="I14" s="11"/>
      <c r="J14" s="11"/>
      <c r="K14" s="11"/>
      <c r="L14" s="11"/>
      <c r="M14" s="11"/>
      <c r="N14" s="11"/>
    </row>
    <row r="15" spans="2:14" ht="12.75">
      <c r="B15" s="18" t="s">
        <v>9</v>
      </c>
      <c r="C15" s="18"/>
      <c r="D15" s="18"/>
      <c r="E15" s="11"/>
      <c r="F15" s="11"/>
      <c r="G15" s="11"/>
      <c r="H15" s="11"/>
      <c r="I15" s="11"/>
      <c r="J15" s="11"/>
      <c r="K15" s="11"/>
      <c r="L15" s="11"/>
      <c r="M15" s="11"/>
      <c r="N15" s="11"/>
    </row>
    <row r="16" ht="12.75"/>
    <row r="17" spans="3:14" ht="12.75">
      <c r="C17" s="16" t="s">
        <v>19</v>
      </c>
      <c r="D17" s="16"/>
      <c r="E17" s="17">
        <f aca="true" t="shared" si="1" ref="E17:N17">SUM(E5:E15)</f>
        <v>0</v>
      </c>
      <c r="F17" s="17">
        <f t="shared" si="1"/>
        <v>0</v>
      </c>
      <c r="G17" s="17">
        <f t="shared" si="1"/>
        <v>0</v>
      </c>
      <c r="H17" s="17">
        <f t="shared" si="1"/>
        <v>0</v>
      </c>
      <c r="I17" s="17">
        <f t="shared" si="1"/>
        <v>0</v>
      </c>
      <c r="J17" s="17">
        <f t="shared" si="1"/>
        <v>0</v>
      </c>
      <c r="K17" s="17">
        <f t="shared" si="1"/>
        <v>0</v>
      </c>
      <c r="L17" s="17">
        <f t="shared" si="1"/>
        <v>0</v>
      </c>
      <c r="M17" s="17">
        <f t="shared" si="1"/>
        <v>0</v>
      </c>
      <c r="N17" s="17">
        <f t="shared" si="1"/>
        <v>0</v>
      </c>
    </row>
    <row r="18" ht="12.75"/>
    <row r="19" spans="2:14" ht="12.75">
      <c r="B19" s="18" t="s">
        <v>7</v>
      </c>
      <c r="C19" s="18"/>
      <c r="D19" s="18"/>
      <c r="E19" s="11"/>
      <c r="F19" s="11"/>
      <c r="G19" s="11"/>
      <c r="H19" s="11"/>
      <c r="I19" s="11"/>
      <c r="J19" s="11"/>
      <c r="K19" s="11"/>
      <c r="L19" s="11"/>
      <c r="M19" s="11"/>
      <c r="N19" s="11"/>
    </row>
    <row r="20" spans="2:14" ht="12.75">
      <c r="B20" s="18" t="s">
        <v>27</v>
      </c>
      <c r="C20" s="18"/>
      <c r="D20" s="18"/>
      <c r="E20" s="11"/>
      <c r="F20" s="11"/>
      <c r="G20" s="11"/>
      <c r="H20" s="11"/>
      <c r="I20" s="11"/>
      <c r="J20" s="11"/>
      <c r="K20" s="11"/>
      <c r="L20" s="11"/>
      <c r="M20" s="11"/>
      <c r="N20" s="11"/>
    </row>
    <row r="21" spans="2:14" ht="12.75">
      <c r="B21" s="18" t="s">
        <v>8</v>
      </c>
      <c r="C21" s="18"/>
      <c r="D21" s="18"/>
      <c r="E21" s="11"/>
      <c r="F21" s="11"/>
      <c r="G21" s="11"/>
      <c r="H21" s="11"/>
      <c r="I21" s="11"/>
      <c r="J21" s="11"/>
      <c r="K21" s="11"/>
      <c r="L21" s="11"/>
      <c r="M21" s="11"/>
      <c r="N21" s="11"/>
    </row>
    <row r="22" spans="2:14" ht="12.75">
      <c r="B22" s="18"/>
      <c r="C22" s="18" t="s">
        <v>23</v>
      </c>
      <c r="D22" s="18"/>
      <c r="E22" s="11"/>
      <c r="F22" s="11"/>
      <c r="G22" s="11"/>
      <c r="H22" s="11"/>
      <c r="I22" s="11"/>
      <c r="J22" s="11"/>
      <c r="K22" s="11"/>
      <c r="L22" s="11"/>
      <c r="M22" s="11"/>
      <c r="N22" s="11"/>
    </row>
    <row r="23" spans="2:14" ht="12.75">
      <c r="B23" s="18"/>
      <c r="C23" s="18" t="s">
        <v>9</v>
      </c>
      <c r="D23" s="18"/>
      <c r="E23" s="11"/>
      <c r="F23" s="11"/>
      <c r="G23" s="11"/>
      <c r="H23" s="11"/>
      <c r="I23" s="11"/>
      <c r="J23" s="11"/>
      <c r="K23" s="11"/>
      <c r="L23" s="11"/>
      <c r="M23" s="11"/>
      <c r="N23" s="11"/>
    </row>
    <row r="24" spans="2:14" ht="12.75">
      <c r="B24" s="18" t="s">
        <v>9</v>
      </c>
      <c r="C24" s="18"/>
      <c r="D24" s="18"/>
      <c r="E24" s="11"/>
      <c r="F24" s="11"/>
      <c r="G24" s="11"/>
      <c r="H24" s="11"/>
      <c r="I24" s="11"/>
      <c r="J24" s="11"/>
      <c r="K24" s="11"/>
      <c r="L24" s="11"/>
      <c r="M24" s="11"/>
      <c r="N24" s="11"/>
    </row>
    <row r="25" spans="2:14" ht="12.75">
      <c r="B25" s="18" t="s">
        <v>9</v>
      </c>
      <c r="C25" s="18"/>
      <c r="D25" s="18"/>
      <c r="E25" s="11"/>
      <c r="F25" s="11"/>
      <c r="G25" s="11"/>
      <c r="H25" s="11"/>
      <c r="I25" s="11"/>
      <c r="J25" s="11"/>
      <c r="K25" s="11"/>
      <c r="L25" s="11"/>
      <c r="M25" s="11"/>
      <c r="N25" s="11"/>
    </row>
    <row r="26" spans="2:14" ht="12.75">
      <c r="B26" s="18" t="s">
        <v>9</v>
      </c>
      <c r="C26" s="18"/>
      <c r="D26" s="18"/>
      <c r="E26" s="11"/>
      <c r="F26" s="11"/>
      <c r="G26" s="11"/>
      <c r="H26" s="11"/>
      <c r="I26" s="11"/>
      <c r="J26" s="11"/>
      <c r="K26" s="11"/>
      <c r="L26" s="11"/>
      <c r="M26" s="11"/>
      <c r="N26" s="11"/>
    </row>
    <row r="27" spans="2:14" ht="12.75">
      <c r="B27" s="18" t="s">
        <v>9</v>
      </c>
      <c r="C27" s="18"/>
      <c r="D27" s="18"/>
      <c r="E27" s="11"/>
      <c r="F27" s="11"/>
      <c r="G27" s="11"/>
      <c r="H27" s="11"/>
      <c r="I27" s="11"/>
      <c r="J27" s="11"/>
      <c r="K27" s="11"/>
      <c r="L27" s="11"/>
      <c r="M27" s="11"/>
      <c r="N27" s="11"/>
    </row>
    <row r="28" spans="2:14" ht="12.75">
      <c r="B28" s="18" t="s">
        <v>24</v>
      </c>
      <c r="C28" s="18"/>
      <c r="D28" s="18"/>
      <c r="E28" s="11"/>
      <c r="F28" s="11"/>
      <c r="G28" s="11"/>
      <c r="H28" s="11"/>
      <c r="I28" s="11"/>
      <c r="J28" s="11"/>
      <c r="K28" s="11"/>
      <c r="L28" s="11"/>
      <c r="M28" s="11"/>
      <c r="N28" s="11"/>
    </row>
    <row r="29" spans="2:14" ht="12.75">
      <c r="B29" s="18" t="s">
        <v>10</v>
      </c>
      <c r="C29" s="18"/>
      <c r="D29" s="18"/>
      <c r="E29" s="11"/>
      <c r="F29" s="11"/>
      <c r="G29" s="11"/>
      <c r="H29" s="11"/>
      <c r="I29" s="11"/>
      <c r="J29" s="11"/>
      <c r="K29" s="11"/>
      <c r="L29" s="11"/>
      <c r="M29" s="11"/>
      <c r="N29" s="11"/>
    </row>
    <row r="30" spans="2:14" ht="12.75">
      <c r="B30" s="18"/>
      <c r="C30" s="18" t="s">
        <v>11</v>
      </c>
      <c r="D30" s="18"/>
      <c r="E30" s="11"/>
      <c r="F30" s="11"/>
      <c r="G30" s="11"/>
      <c r="H30" s="11"/>
      <c r="I30" s="11"/>
      <c r="J30" s="11"/>
      <c r="K30" s="11"/>
      <c r="L30" s="11"/>
      <c r="M30" s="11"/>
      <c r="N30" s="11"/>
    </row>
    <row r="31" spans="2:14" ht="12.75">
      <c r="B31" s="18"/>
      <c r="C31" s="18" t="s">
        <v>26</v>
      </c>
      <c r="D31" s="18"/>
      <c r="E31" s="11"/>
      <c r="F31" s="11"/>
      <c r="G31" s="11"/>
      <c r="H31" s="11"/>
      <c r="I31" s="11"/>
      <c r="J31" s="11"/>
      <c r="K31" s="11"/>
      <c r="L31" s="11"/>
      <c r="M31" s="11"/>
      <c r="N31" s="11"/>
    </row>
    <row r="32" spans="2:14" ht="12.75">
      <c r="B32" s="18"/>
      <c r="C32" s="18" t="s">
        <v>25</v>
      </c>
      <c r="D32" s="18"/>
      <c r="E32" s="11"/>
      <c r="F32" s="11"/>
      <c r="G32" s="11"/>
      <c r="H32" s="11"/>
      <c r="I32" s="11"/>
      <c r="J32" s="11"/>
      <c r="K32" s="11"/>
      <c r="L32" s="11"/>
      <c r="M32" s="11"/>
      <c r="N32" s="11"/>
    </row>
    <row r="33" ht="12.75"/>
    <row r="34" spans="3:14" ht="12.75">
      <c r="C34" s="16" t="s">
        <v>12</v>
      </c>
      <c r="D34" s="16"/>
      <c r="E34" s="17">
        <f aca="true" t="shared" si="2" ref="E34:N34">SUM(E17:E32)</f>
        <v>0</v>
      </c>
      <c r="F34" s="17">
        <f t="shared" si="2"/>
        <v>0</v>
      </c>
      <c r="G34" s="17">
        <f t="shared" si="2"/>
        <v>0</v>
      </c>
      <c r="H34" s="17">
        <f t="shared" si="2"/>
        <v>0</v>
      </c>
      <c r="I34" s="17">
        <f t="shared" si="2"/>
        <v>0</v>
      </c>
      <c r="J34" s="17">
        <f t="shared" si="2"/>
        <v>0</v>
      </c>
      <c r="K34" s="17">
        <f t="shared" si="2"/>
        <v>0</v>
      </c>
      <c r="L34" s="17">
        <f t="shared" si="2"/>
        <v>0</v>
      </c>
      <c r="M34" s="17">
        <f t="shared" si="2"/>
        <v>0</v>
      </c>
      <c r="N34" s="17">
        <f t="shared" si="2"/>
        <v>0</v>
      </c>
    </row>
    <row r="35" ht="12.75"/>
    <row r="36" spans="1:3" ht="12.75">
      <c r="A36" s="14" t="s">
        <v>13</v>
      </c>
      <c r="C36" s="33"/>
    </row>
    <row r="37" spans="2:14" ht="12.75">
      <c r="B37" s="18" t="s">
        <v>89</v>
      </c>
      <c r="C37" s="18"/>
      <c r="D37" s="18"/>
      <c r="E37" s="11"/>
      <c r="F37" s="11"/>
      <c r="G37" s="11"/>
      <c r="H37" s="11"/>
      <c r="I37" s="11"/>
      <c r="J37" s="11"/>
      <c r="K37" s="11"/>
      <c r="L37" s="11"/>
      <c r="M37" s="11"/>
      <c r="N37" s="11"/>
    </row>
    <row r="38" spans="2:14" ht="12.75">
      <c r="B38" s="18" t="s">
        <v>90</v>
      </c>
      <c r="C38" s="18"/>
      <c r="D38" s="18"/>
      <c r="E38" s="11"/>
      <c r="F38" s="11"/>
      <c r="G38" s="11"/>
      <c r="H38" s="11"/>
      <c r="I38" s="11"/>
      <c r="J38" s="11"/>
      <c r="K38" s="11"/>
      <c r="L38" s="11"/>
      <c r="M38" s="11"/>
      <c r="N38" s="11"/>
    </row>
    <row r="39" spans="2:14" ht="12.75">
      <c r="B39" s="18" t="s">
        <v>92</v>
      </c>
      <c r="C39" s="18"/>
      <c r="D39" s="18"/>
      <c r="E39" s="11"/>
      <c r="F39" s="11"/>
      <c r="G39" s="11"/>
      <c r="H39" s="11"/>
      <c r="I39" s="11"/>
      <c r="J39" s="11"/>
      <c r="K39" s="11"/>
      <c r="L39" s="11"/>
      <c r="M39" s="11"/>
      <c r="N39" s="11"/>
    </row>
    <row r="40" spans="2:14" ht="12.75">
      <c r="B40" s="18" t="s">
        <v>88</v>
      </c>
      <c r="C40" s="18"/>
      <c r="D40" s="18"/>
      <c r="E40" s="11"/>
      <c r="F40" s="11"/>
      <c r="G40" s="11"/>
      <c r="H40" s="11"/>
      <c r="I40" s="11"/>
      <c r="J40" s="11"/>
      <c r="K40" s="11"/>
      <c r="L40" s="11"/>
      <c r="M40" s="11"/>
      <c r="N40" s="11"/>
    </row>
    <row r="42" spans="3:14" ht="12.75">
      <c r="C42" s="16" t="s">
        <v>14</v>
      </c>
      <c r="D42" s="16"/>
      <c r="E42" s="17">
        <f aca="true" t="shared" si="3" ref="E42:N42">E37+E40</f>
        <v>0</v>
      </c>
      <c r="F42" s="17">
        <f t="shared" si="3"/>
        <v>0</v>
      </c>
      <c r="G42" s="17">
        <f t="shared" si="3"/>
        <v>0</v>
      </c>
      <c r="H42" s="17">
        <f t="shared" si="3"/>
        <v>0</v>
      </c>
      <c r="I42" s="17">
        <f t="shared" si="3"/>
        <v>0</v>
      </c>
      <c r="J42" s="17">
        <f t="shared" si="3"/>
        <v>0</v>
      </c>
      <c r="K42" s="17">
        <f t="shared" si="3"/>
        <v>0</v>
      </c>
      <c r="L42" s="17">
        <f t="shared" si="3"/>
        <v>0</v>
      </c>
      <c r="M42" s="17">
        <f t="shared" si="3"/>
        <v>0</v>
      </c>
      <c r="N42" s="17">
        <f t="shared" si="3"/>
        <v>0</v>
      </c>
    </row>
    <row r="44" spans="2:14" ht="12.75">
      <c r="B44" s="18" t="s">
        <v>15</v>
      </c>
      <c r="C44" s="18"/>
      <c r="D44" s="18"/>
      <c r="E44" s="11"/>
      <c r="F44" s="11"/>
      <c r="G44" s="11"/>
      <c r="H44" s="11"/>
      <c r="I44" s="11"/>
      <c r="J44" s="11"/>
      <c r="K44" s="11"/>
      <c r="L44" s="11"/>
      <c r="M44" s="11"/>
      <c r="N44" s="11"/>
    </row>
    <row r="45" spans="2:14" ht="12.75">
      <c r="B45" s="18" t="s">
        <v>91</v>
      </c>
      <c r="C45" s="18"/>
      <c r="D45" s="18"/>
      <c r="E45" s="11"/>
      <c r="F45" s="11"/>
      <c r="G45" s="11"/>
      <c r="H45" s="11"/>
      <c r="I45" s="11"/>
      <c r="J45" s="11"/>
      <c r="K45" s="11"/>
      <c r="L45" s="11"/>
      <c r="M45" s="11"/>
      <c r="N45" s="11"/>
    </row>
    <row r="46" spans="2:14" ht="12.75">
      <c r="B46" s="18" t="s">
        <v>28</v>
      </c>
      <c r="C46" s="18"/>
      <c r="D46" s="18"/>
      <c r="E46" s="11"/>
      <c r="F46" s="11"/>
      <c r="G46" s="11"/>
      <c r="H46" s="11"/>
      <c r="I46" s="11"/>
      <c r="J46" s="11"/>
      <c r="K46" s="11"/>
      <c r="L46" s="11"/>
      <c r="M46" s="11"/>
      <c r="N46" s="11"/>
    </row>
    <row r="48" spans="3:14" ht="12.75">
      <c r="C48" s="16" t="s">
        <v>16</v>
      </c>
      <c r="D48" s="16"/>
      <c r="E48" s="17">
        <f aca="true" t="shared" si="4" ref="E48:N48">SUM(E42:E46)</f>
        <v>0</v>
      </c>
      <c r="F48" s="17">
        <f t="shared" si="4"/>
        <v>0</v>
      </c>
      <c r="G48" s="17">
        <f t="shared" si="4"/>
        <v>0</v>
      </c>
      <c r="H48" s="17">
        <f t="shared" si="4"/>
        <v>0</v>
      </c>
      <c r="I48" s="17">
        <f t="shared" si="4"/>
        <v>0</v>
      </c>
      <c r="J48" s="17">
        <f t="shared" si="4"/>
        <v>0</v>
      </c>
      <c r="K48" s="17">
        <f t="shared" si="4"/>
        <v>0</v>
      </c>
      <c r="L48" s="17">
        <f t="shared" si="4"/>
        <v>0</v>
      </c>
      <c r="M48" s="17">
        <f t="shared" si="4"/>
        <v>0</v>
      </c>
      <c r="N48" s="17">
        <f t="shared" si="4"/>
        <v>0</v>
      </c>
    </row>
    <row r="50" spans="1:14" ht="12.75">
      <c r="A50" s="14" t="s">
        <v>129</v>
      </c>
      <c r="E50" s="17">
        <f aca="true" t="shared" si="5" ref="E50:N50">E34-E48</f>
        <v>0</v>
      </c>
      <c r="F50" s="17">
        <f t="shared" si="5"/>
        <v>0</v>
      </c>
      <c r="G50" s="17">
        <f t="shared" si="5"/>
        <v>0</v>
      </c>
      <c r="H50" s="17">
        <f t="shared" si="5"/>
        <v>0</v>
      </c>
      <c r="I50" s="17">
        <f t="shared" si="5"/>
        <v>0</v>
      </c>
      <c r="J50" s="17">
        <f t="shared" si="5"/>
        <v>0</v>
      </c>
      <c r="K50" s="17">
        <f t="shared" si="5"/>
        <v>0</v>
      </c>
      <c r="L50" s="17">
        <f t="shared" si="5"/>
        <v>0</v>
      </c>
      <c r="M50" s="17">
        <f t="shared" si="5"/>
        <v>0</v>
      </c>
      <c r="N50" s="17">
        <f t="shared" si="5"/>
        <v>0</v>
      </c>
    </row>
    <row r="52" spans="1:14" ht="12.75">
      <c r="A52" s="14" t="s">
        <v>17</v>
      </c>
      <c r="E52" s="17">
        <f aca="true" t="shared" si="6" ref="E52:N52">E48+E50</f>
        <v>0</v>
      </c>
      <c r="F52" s="17">
        <f t="shared" si="6"/>
        <v>0</v>
      </c>
      <c r="G52" s="17">
        <f t="shared" si="6"/>
        <v>0</v>
      </c>
      <c r="H52" s="17">
        <f t="shared" si="6"/>
        <v>0</v>
      </c>
      <c r="I52" s="17">
        <f t="shared" si="6"/>
        <v>0</v>
      </c>
      <c r="J52" s="17">
        <f t="shared" si="6"/>
        <v>0</v>
      </c>
      <c r="K52" s="17">
        <f t="shared" si="6"/>
        <v>0</v>
      </c>
      <c r="L52" s="17">
        <f t="shared" si="6"/>
        <v>0</v>
      </c>
      <c r="M52" s="17">
        <f t="shared" si="6"/>
        <v>0</v>
      </c>
      <c r="N52" s="17">
        <f t="shared" si="6"/>
        <v>0</v>
      </c>
    </row>
  </sheetData>
  <sheetProtection sheet="1" selectLockedCells="1"/>
  <printOptions/>
  <pageMargins left="0.75" right="0.5" top="1" bottom="1" header="0.5" footer="0.5"/>
  <pageSetup orientation="portrait" r:id="rId4"/>
  <headerFooter alignWithMargins="0">
    <oddFooter>&amp;L&amp;F &amp;A&amp;R&amp;D  &amp;T</oddFooter>
  </headerFooter>
  <colBreaks count="1" manualBreakCount="1">
    <brk id="9" max="65535" man="1"/>
  </colBreaks>
  <drawing r:id="rId3"/>
  <legacyDrawing r:id="rId2"/>
</worksheet>
</file>

<file path=xl/worksheets/sheet9.xml><?xml version="1.0" encoding="utf-8"?>
<worksheet xmlns="http://schemas.openxmlformats.org/spreadsheetml/2006/main" xmlns:r="http://schemas.openxmlformats.org/officeDocument/2006/relationships">
  <sheetPr codeName="Sheet5">
    <pageSetUpPr fitToPage="1"/>
  </sheetPr>
  <dimension ref="A1:A1"/>
  <sheetViews>
    <sheetView showGridLines="0" zoomScale="75" zoomScaleNormal="75" zoomScalePageLayoutView="0" workbookViewId="0" topLeftCell="A1">
      <selection activeCell="D5" sqref="D5"/>
    </sheetView>
  </sheetViews>
  <sheetFormatPr defaultColWidth="9.140625" defaultRowHeight="12.75"/>
  <sheetData/>
  <sheetProtection sheet="1" objects="1" selectLockedCells="1" selectUnlockedCells="1"/>
  <printOptions/>
  <pageMargins left="0.75" right="0.75" top="1" bottom="1" header="0.5" footer="0.5"/>
  <pageSetup fitToHeight="1" fitToWidth="1" orientation="landscape" scale="90" r:id="rId2"/>
  <headerFooter alignWithMargins="0">
    <oddFooter>&amp;L&amp;F  &amp;A&amp;R&amp;D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Connaughton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dc:creator>
  <cp:keywords/>
  <dc:description/>
  <cp:lastModifiedBy>David</cp:lastModifiedBy>
  <cp:lastPrinted>2006-05-06T17:24:28Z</cp:lastPrinted>
  <dcterms:created xsi:type="dcterms:W3CDTF">2002-02-18T14:44:30Z</dcterms:created>
  <dcterms:modified xsi:type="dcterms:W3CDTF">2008-12-27T02:14:58Z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