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30" activeTab="0"/>
  </bookViews>
  <sheets>
    <sheet name="RM Essentials" sheetId="1" r:id="rId1"/>
    <sheet name="Resul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  <author>MattR</author>
  </authors>
  <commentList>
    <comment ref="F90" authorId="0">
      <text>
        <r>
          <rPr>
            <sz val="8"/>
            <rFont val="Tahoma"/>
            <family val="0"/>
          </rPr>
          <t>Save your work!  Use "save as" to save your rankings of the various companies vying for the Rule Maker throne.</t>
        </r>
      </text>
    </comment>
    <comment ref="F92" authorId="0">
      <text>
        <r>
          <rPr>
            <sz val="8"/>
            <rFont val="Tahoma"/>
            <family val="0"/>
          </rPr>
          <t>From the Tools Menu, choose "Protection" --&gt; "Unprotect sheet."  No password is required.</t>
        </r>
      </text>
    </comment>
    <comment ref="F88" authorId="1">
      <text>
        <r>
          <rPr>
            <sz val="8"/>
            <rFont val="Tahoma"/>
            <family val="2"/>
          </rPr>
          <t>So, did you find a potential Rule Maker?  Join us on the RM Beginners message board to share your findings.</t>
        </r>
      </text>
    </comment>
    <comment ref="G58" authorId="1">
      <text>
        <r>
          <rPr>
            <sz val="8"/>
            <rFont val="Tahoma"/>
            <family val="2"/>
          </rPr>
          <t>Listed under current liabilities, this figure includes Notes Payble and "Current Portion of Long-term Debt"</t>
        </r>
      </text>
    </comment>
    <comment ref="G59" authorId="1">
      <text>
        <r>
          <rPr>
            <sz val="8"/>
            <rFont val="Tahoma"/>
            <family val="2"/>
          </rPr>
          <t>Also include "Preferred stock"</t>
        </r>
      </text>
    </comment>
    <comment ref="C58" authorId="1">
      <text>
        <r>
          <rPr>
            <sz val="8"/>
            <rFont val="Tahoma"/>
            <family val="2"/>
          </rPr>
          <t>If faced with a choice, use "Net Income from Continuing Operations"</t>
        </r>
      </text>
    </comment>
    <comment ref="C55" authorId="1">
      <text>
        <r>
          <rPr>
            <sz val="8"/>
            <rFont val="Tahoma"/>
            <family val="2"/>
          </rPr>
          <t>Also known as "Revenue"</t>
        </r>
      </text>
    </comment>
    <comment ref="G55" authorId="1">
      <text>
        <r>
          <rPr>
            <sz val="8"/>
            <rFont val="Tahoma"/>
            <family val="2"/>
          </rPr>
          <t>Includes Cash, short-term investments, and marketable securities</t>
        </r>
      </text>
    </comment>
    <comment ref="C56" authorId="1">
      <text>
        <r>
          <rPr>
            <sz val="8"/>
            <rFont val="Tahoma"/>
            <family val="2"/>
          </rPr>
          <t>This is the only prior-year figure you have to collect.</t>
        </r>
      </text>
    </comment>
    <comment ref="F85" authorId="1">
      <text>
        <r>
          <rPr>
            <sz val="8"/>
            <rFont val="Tahoma"/>
            <family val="2"/>
          </rPr>
          <t>As a general rule of thumb, companies scoring 12 or higher deserve a closer look as potential Rule Makers.</t>
        </r>
      </text>
    </comment>
    <comment ref="F50" authorId="1">
      <text>
        <r>
          <rPr>
            <sz val="8"/>
            <rFont val="Tahoma"/>
            <family val="2"/>
          </rPr>
          <t>There you go!  Now you see how these comments work.  When you see a little red triangle, check out what's beneath.</t>
        </r>
      </text>
    </comment>
    <comment ref="F52" authorId="1">
      <text>
        <r>
          <rPr>
            <sz val="8"/>
            <rFont val="Tahoma"/>
            <family val="2"/>
          </rPr>
          <t>A company's annual 10K and quarterly 10Q are the most reliable source of info. (available at quote.fool.com)</t>
        </r>
      </text>
    </comment>
    <comment ref="E63" authorId="1">
      <text>
        <r>
          <rPr>
            <sz val="8"/>
            <rFont val="Tahoma"/>
            <family val="2"/>
          </rPr>
          <t xml:space="preserve">In the Investing Section of the CF Statement, look for a single line-item  similar to "Additions to Property &amp; Equipment." </t>
        </r>
      </text>
    </comment>
    <comment ref="E62" authorId="1">
      <text>
        <r>
          <rPr>
            <sz val="8"/>
            <rFont val="Tahoma"/>
            <family val="2"/>
          </rPr>
          <t>Labeled as "Net Cash Provided  by Operating Activities." Think of this number as the cash version of net income.</t>
        </r>
      </text>
    </comment>
  </commentList>
</comments>
</file>

<file path=xl/sharedStrings.xml><?xml version="1.0" encoding="utf-8"?>
<sst xmlns="http://schemas.openxmlformats.org/spreadsheetml/2006/main" count="122" uniqueCount="117">
  <si>
    <t>The Motley Fool's Rule Maker Essentials</t>
  </si>
  <si>
    <t xml:space="preserve">There seems to be some perverse human characteristic </t>
  </si>
  <si>
    <t>If you're new to Rule Maker investing, this spreadsheet is for you.  By inputing some</t>
  </si>
  <si>
    <t>basic financial data and answering a few questions, you'll quickly be able to tell whether a</t>
  </si>
  <si>
    <t>company is a cash-generating, industry-dominating, wealth-creating powerhouse -- what</t>
  </si>
  <si>
    <r>
      <t xml:space="preserve">we call a </t>
    </r>
    <r>
      <rPr>
        <b/>
        <sz val="8"/>
        <color indexed="12"/>
        <rFont val="Arial"/>
        <family val="2"/>
      </rPr>
      <t>Rule Maker</t>
    </r>
    <r>
      <rPr>
        <sz val="8"/>
        <color indexed="12"/>
        <rFont val="Arial"/>
        <family val="2"/>
      </rPr>
      <t>.</t>
    </r>
  </si>
  <si>
    <r>
      <t xml:space="preserve">that likes to make easy things difficult.  - </t>
    </r>
    <r>
      <rPr>
        <b/>
        <sz val="8"/>
        <color indexed="12"/>
        <rFont val="Arial"/>
        <family val="2"/>
      </rPr>
      <t>Warren Buffett</t>
    </r>
  </si>
  <si>
    <t xml:space="preserve">     </t>
  </si>
  <si>
    <t>Answer</t>
  </si>
  <si>
    <t>Points</t>
  </si>
  <si>
    <t xml:space="preserve">               very familiar with them?</t>
  </si>
  <si>
    <t>b) Is worldwide expansion believable for their stuff?</t>
  </si>
  <si>
    <r>
      <t xml:space="preserve">             and convenience </t>
    </r>
    <r>
      <rPr>
        <i/>
        <sz val="8"/>
        <rFont val="Arial"/>
        <family val="2"/>
      </rPr>
      <t>the best</t>
    </r>
    <r>
      <rPr>
        <sz val="8"/>
        <rFont val="Arial"/>
        <family val="2"/>
      </rPr>
      <t>?</t>
    </r>
  </si>
  <si>
    <t>Choose</t>
  </si>
  <si>
    <t xml:space="preserve">Yes </t>
  </si>
  <si>
    <t>No</t>
  </si>
  <si>
    <t>Warning!</t>
  </si>
  <si>
    <t>Do</t>
  </si>
  <si>
    <t>NOT</t>
  </si>
  <si>
    <t>anything</t>
  </si>
  <si>
    <t>in</t>
  </si>
  <si>
    <t>this</t>
  </si>
  <si>
    <t>column</t>
  </si>
  <si>
    <t>delete</t>
  </si>
  <si>
    <r>
      <t>Part 2:  Company Financials</t>
    </r>
    <r>
      <rPr>
        <sz val="8"/>
        <color indexed="48"/>
        <rFont val="Arial"/>
        <family val="2"/>
      </rPr>
      <t xml:space="preserve"> </t>
    </r>
    <r>
      <rPr>
        <b/>
        <sz val="8"/>
        <rFont val="Arial"/>
        <family val="2"/>
      </rPr>
      <t>--</t>
    </r>
    <r>
      <rPr>
        <sz val="8"/>
        <color indexed="48"/>
        <rFont val="Arial"/>
        <family val="2"/>
      </rPr>
      <t xml:space="preserve"> </t>
    </r>
    <r>
      <rPr>
        <b/>
        <sz val="8"/>
        <rFont val="Arial"/>
        <family val="2"/>
      </rPr>
      <t xml:space="preserve">Fill in the cells outlined in </t>
    </r>
    <r>
      <rPr>
        <b/>
        <sz val="8"/>
        <color indexed="12"/>
        <rFont val="Arial"/>
        <family val="2"/>
      </rPr>
      <t>blue.</t>
    </r>
    <r>
      <rPr>
        <b/>
        <sz val="8"/>
        <rFont val="Arial"/>
        <family val="2"/>
      </rPr>
      <t xml:space="preserve"> The spreadsheet will crunch the numbers.</t>
    </r>
  </si>
  <si>
    <t>Sales</t>
  </si>
  <si>
    <t>Net Income</t>
  </si>
  <si>
    <t>Cash &amp; Equivalents</t>
  </si>
  <si>
    <t>&lt;Fill in Company Name&gt;</t>
  </si>
  <si>
    <t>6)  Sales Growth</t>
  </si>
  <si>
    <t>7)  Gross Margins</t>
  </si>
  <si>
    <t>8)  Net Margins</t>
  </si>
  <si>
    <t>9)  Cash-to-Debt Ratio</t>
  </si>
  <si>
    <t>10)  Foolish Flow Ratio</t>
  </si>
  <si>
    <t>Our Standard</t>
  </si>
  <si>
    <t>Actual Result</t>
  </si>
  <si>
    <t>Calculation</t>
  </si>
  <si>
    <t>&gt; 10%</t>
  </si>
  <si>
    <t>&gt; 50%</t>
  </si>
  <si>
    <t>&gt; 1.5</t>
  </si>
  <si>
    <t>&lt; 1.25</t>
  </si>
  <si>
    <t>Pr. Yr. Sales</t>
  </si>
  <si>
    <t>(Revenue - COGS)</t>
  </si>
  <si>
    <t>Revenue</t>
  </si>
  <si>
    <t>(Current Assets - Cash &amp; Equiv.)</t>
  </si>
  <si>
    <t xml:space="preserve">We Fools love Mr. Buffett's pithy quotes.  Is it a coincidence that Buffett -- one of the most  </t>
  </si>
  <si>
    <t>successful investors of all time -- hails not from Wall Street, but from America's heartland --</t>
  </si>
  <si>
    <t xml:space="preserve">Omaha, Nebraska?  We think not.  Buffett shuns Wall Street's bewildering ways.  And, so </t>
  </si>
  <si>
    <t xml:space="preserve">should you, Fool.  Buffett's success is the result of his rational assessment of businesses. </t>
  </si>
  <si>
    <r>
      <t xml:space="preserve">1)  Dominant Brand  -- </t>
    </r>
    <r>
      <rPr>
        <sz val="8"/>
        <rFont val="Arial"/>
        <family val="2"/>
      </rPr>
      <t xml:space="preserve"> Is the company the standout category king within its industry?</t>
    </r>
  </si>
  <si>
    <t xml:space="preserve">Total Score =  </t>
  </si>
  <si>
    <r>
      <t>or</t>
    </r>
    <r>
      <rPr>
        <sz val="8"/>
        <rFont val="Arial"/>
        <family val="2"/>
      </rPr>
      <t xml:space="preserve"> No Debt</t>
    </r>
  </si>
  <si>
    <t>Finished?  Don't forget to save!</t>
  </si>
  <si>
    <t>Want to Modify this Sheet?</t>
  </si>
  <si>
    <r>
      <t xml:space="preserve">Hey Fool!  Put your cursor right </t>
    </r>
    <r>
      <rPr>
        <b/>
        <sz val="8"/>
        <color indexed="12"/>
        <rFont val="Arial"/>
        <family val="2"/>
      </rPr>
      <t xml:space="preserve">HERE     </t>
    </r>
  </si>
  <si>
    <t>1) Dominant Brand</t>
  </si>
  <si>
    <t>Business Basics</t>
  </si>
  <si>
    <t>Company Financials</t>
  </si>
  <si>
    <t>KO</t>
  </si>
  <si>
    <t>MSFT</t>
  </si>
  <si>
    <t>GPS</t>
  </si>
  <si>
    <t>INTC</t>
  </si>
  <si>
    <t>CSCO</t>
  </si>
  <si>
    <t>SGP</t>
  </si>
  <si>
    <t>PFE</t>
  </si>
  <si>
    <t>YHOO</t>
  </si>
  <si>
    <t>6) Sales Growth</t>
  </si>
  <si>
    <t>7) Gross Margins</t>
  </si>
  <si>
    <t>8) Net Margins</t>
  </si>
  <si>
    <t>9) Cash-to-Debt</t>
  </si>
  <si>
    <t>Total Score</t>
  </si>
  <si>
    <t xml:space="preserve">      Sales</t>
  </si>
  <si>
    <t xml:space="preserve">      Prior-year Sales</t>
  </si>
  <si>
    <t xml:space="preserve">      Cost of Goods Sold</t>
  </si>
  <si>
    <t xml:space="preserve">      Net Income</t>
  </si>
  <si>
    <t xml:space="preserve">      Cash &amp; Equivalents</t>
  </si>
  <si>
    <t xml:space="preserve">      Current Assets</t>
  </si>
  <si>
    <t xml:space="preserve">      Current Liabilities</t>
  </si>
  <si>
    <t xml:space="preserve">      Long-term Debt</t>
  </si>
  <si>
    <r>
      <t xml:space="preserve">  </t>
    </r>
    <r>
      <rPr>
        <b/>
        <u val="single"/>
        <sz val="8"/>
        <rFont val="Arial"/>
        <family val="2"/>
      </rPr>
      <t xml:space="preserve">Income Statement: </t>
    </r>
  </si>
  <si>
    <r>
      <t xml:space="preserve">  </t>
    </r>
    <r>
      <rPr>
        <b/>
        <u val="single"/>
        <sz val="8"/>
        <rFont val="Arial"/>
        <family val="2"/>
      </rPr>
      <t>Balance Sheet</t>
    </r>
    <r>
      <rPr>
        <b/>
        <sz val="8"/>
        <rFont val="Arial"/>
        <family val="2"/>
      </rPr>
      <t xml:space="preserve">:  </t>
    </r>
  </si>
  <si>
    <t>Finding Financial Data</t>
  </si>
  <si>
    <t>Rule Maker Beginners board</t>
  </si>
  <si>
    <t>&gt; 7%</t>
  </si>
  <si>
    <t xml:space="preserve">      Short-term Debt </t>
  </si>
  <si>
    <t>(Current Liab. - ST Debt)</t>
  </si>
  <si>
    <t>(ST Debt + LT Debt)</t>
  </si>
  <si>
    <r>
      <t>Part 1:  Evaluating the Biz</t>
    </r>
    <r>
      <rPr>
        <sz val="8"/>
        <color indexed="48"/>
        <rFont val="Arial"/>
        <family val="2"/>
      </rPr>
      <t xml:space="preserve"> </t>
    </r>
    <r>
      <rPr>
        <b/>
        <sz val="8"/>
        <rFont val="Arial"/>
        <family val="2"/>
      </rPr>
      <t>--</t>
    </r>
    <r>
      <rPr>
        <sz val="8"/>
        <color indexed="48"/>
        <rFont val="Arial"/>
        <family val="2"/>
      </rPr>
      <t xml:space="preserve"> </t>
    </r>
    <r>
      <rPr>
        <b/>
        <sz val="8"/>
        <rFont val="Arial"/>
        <family val="2"/>
      </rPr>
      <t>Answer honestly!  It's either 100% yes, or else no.</t>
    </r>
  </si>
  <si>
    <t xml:space="preserve">Believe it or not, finding great companies is not complicated!  Easy -- no; but, simple -- yes. </t>
  </si>
  <si>
    <r>
      <t xml:space="preserve">3)  Convenience </t>
    </r>
    <r>
      <rPr>
        <sz val="8"/>
        <rFont val="Arial"/>
        <family val="2"/>
      </rPr>
      <t xml:space="preserve">-- Within its industry, is the company's product/service accessibility  </t>
    </r>
  </si>
  <si>
    <r>
      <t xml:space="preserve">5)  Your Familiarity &amp; Interest </t>
    </r>
    <r>
      <rPr>
        <sz val="8"/>
        <rFont val="Arial"/>
        <family val="2"/>
      </rPr>
      <t>-- Are you a user of the company's products or at least</t>
    </r>
  </si>
  <si>
    <r>
      <t xml:space="preserve">4)  Expanding Possibilities </t>
    </r>
    <r>
      <rPr>
        <sz val="8"/>
        <rFont val="Arial"/>
        <family val="2"/>
      </rPr>
      <t>-- Can you answer "yes" to the following two questions?</t>
    </r>
  </si>
  <si>
    <t>covers five qualitative aspects of  a business.  For each of these, the scoring is simple --</t>
  </si>
  <si>
    <t xml:space="preserve">these are more objective, each is worth 2 points if met, 0 points if not.  Altogether, that's </t>
  </si>
  <si>
    <t>a) Do your friends know about and use the product/service?</t>
  </si>
  <si>
    <r>
      <t>*Note*</t>
    </r>
    <r>
      <rPr>
        <sz val="8"/>
        <color indexed="12"/>
        <rFont val="Arial"/>
        <family val="2"/>
      </rPr>
      <t xml:space="preserve">  Rule Maker analysis is primarily for companies with at least $1 Billion in annual sales.</t>
    </r>
  </si>
  <si>
    <t>10) Flow Ratio</t>
  </si>
  <si>
    <t>2) Repeat Purchases</t>
  </si>
  <si>
    <t>3) Convenience</t>
  </si>
  <si>
    <t>4) Expanding Possibilities</t>
  </si>
  <si>
    <t>5) Your Familiarity &amp; Interest</t>
  </si>
  <si>
    <r>
      <t>Directions:</t>
    </r>
    <r>
      <rPr>
        <sz val="8"/>
        <color indexed="12"/>
        <rFont val="Arial"/>
        <family val="2"/>
      </rPr>
      <t xml:space="preserve">  We've identified 11 general attributes of Rule-Making companies.  </t>
    </r>
    <r>
      <rPr>
        <i/>
        <sz val="8"/>
        <color indexed="12"/>
        <rFont val="Arial"/>
        <family val="2"/>
      </rPr>
      <t>Part 1</t>
    </r>
    <r>
      <rPr>
        <sz val="8"/>
        <color indexed="12"/>
        <rFont val="Arial"/>
        <family val="2"/>
      </rPr>
      <t xml:space="preserve"> </t>
    </r>
  </si>
  <si>
    <r>
      <t xml:space="preserve">1 point if the attribute is met, 0 points if it's not.  </t>
    </r>
    <r>
      <rPr>
        <i/>
        <sz val="8"/>
        <color indexed="12"/>
        <rFont val="Arial"/>
        <family val="2"/>
      </rPr>
      <t>Part 2</t>
    </r>
    <r>
      <rPr>
        <sz val="8"/>
        <color indexed="12"/>
        <rFont val="Arial"/>
        <family val="2"/>
      </rPr>
      <t xml:space="preserve"> covers six financial criteria.  Since </t>
    </r>
  </si>
  <si>
    <t>17 possible points. Got it?  If so, pick a company to analyze and let's get started!</t>
  </si>
  <si>
    <r>
      <t>2)  Repeat Purchases</t>
    </r>
    <r>
      <rPr>
        <sz val="8"/>
        <rFont val="Arial"/>
        <family val="2"/>
      </rPr>
      <t xml:space="preserve"> -- Do customers return for purchase at least once a month?</t>
    </r>
  </si>
  <si>
    <t>Cash Flow Statement:</t>
  </si>
  <si>
    <t xml:space="preserve">      Operating Cash Flow</t>
  </si>
  <si>
    <t xml:space="preserve">      Capital Expenditures</t>
  </si>
  <si>
    <t>11) Cash King Margin</t>
  </si>
  <si>
    <t>(Operating Cash Flow - Cap. Ex.)</t>
  </si>
  <si>
    <r>
      <t xml:space="preserve">*Important Note* -- </t>
    </r>
    <r>
      <rPr>
        <sz val="8"/>
        <rFont val="Arial"/>
        <family val="2"/>
      </rPr>
      <t xml:space="preserve">When evaluating quarterly (10-Q) results, use the </t>
    </r>
    <r>
      <rPr>
        <b/>
        <sz val="8"/>
        <rFont val="Arial"/>
        <family val="2"/>
      </rPr>
      <t>year-to-date</t>
    </r>
    <r>
      <rPr>
        <sz val="8"/>
        <rFont val="Arial"/>
        <family val="2"/>
      </rPr>
      <t xml:space="preserve"> income statement data.</t>
    </r>
  </si>
  <si>
    <t xml:space="preserve">                              For example, if a company is 3/4 of the way through its fiscal year, use the full 9 months of info. </t>
  </si>
  <si>
    <t>Results as of Most Recent SEC Filings on 4/3/00</t>
  </si>
  <si>
    <t>Last Updated on April 3, 2000</t>
  </si>
  <si>
    <t>TROW</t>
  </si>
  <si>
    <t>JDSU</t>
  </si>
  <si>
    <t>NOK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</si>
</sst>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3">
    <font>
      <sz val="10"/>
      <name val="Arial"/>
      <family val="0"/>
    </font>
    <font>
      <b/>
      <sz val="8"/>
      <color indexed="17"/>
      <name val="Arial"/>
      <family val="2"/>
    </font>
    <font>
      <sz val="8"/>
      <name val="Arial"/>
      <family val="0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u val="single"/>
      <sz val="8"/>
      <color indexed="48"/>
      <name val="Arial"/>
      <family val="2"/>
    </font>
    <font>
      <sz val="8"/>
      <color indexed="48"/>
      <name val="Arial"/>
      <family val="2"/>
    </font>
    <font>
      <u val="single"/>
      <sz val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3" fontId="2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2" borderId="2" xfId="0" applyFont="1" applyFill="1" applyBorder="1" applyAlignment="1">
      <alignment horizontal="right"/>
    </xf>
    <xf numFmtId="3" fontId="2" fillId="0" borderId="14" xfId="0" applyNumberFormat="1" applyFont="1" applyBorder="1" applyAlignment="1" applyProtection="1">
      <alignment/>
      <protection locked="0"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8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2" borderId="9" xfId="0" applyFont="1" applyFill="1" applyBorder="1" applyAlignment="1">
      <alignment horizontal="left"/>
    </xf>
    <xf numFmtId="0" fontId="21" fillId="2" borderId="28" xfId="0" applyFont="1" applyFill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0" fillId="2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showGridLines="0" tabSelected="1" workbookViewId="0" topLeftCell="A1">
      <selection activeCell="I63" sqref="I63"/>
    </sheetView>
  </sheetViews>
  <sheetFormatPr defaultColWidth="9.140625" defaultRowHeight="12.75"/>
  <cols>
    <col min="10" max="10" width="0" style="21" hidden="1" customWidth="1"/>
  </cols>
  <sheetData>
    <row r="1" spans="3:10" ht="15.75">
      <c r="C1" s="1"/>
      <c r="D1" s="2"/>
      <c r="E1" s="9" t="s">
        <v>0</v>
      </c>
      <c r="F1" s="2"/>
      <c r="G1" s="3"/>
      <c r="J1" s="21" t="s">
        <v>16</v>
      </c>
    </row>
    <row r="2" ht="13.5" thickBot="1">
      <c r="J2" s="21" t="s">
        <v>17</v>
      </c>
    </row>
    <row r="3" spans="3:10" s="4" customFormat="1" ht="11.25">
      <c r="C3" s="52"/>
      <c r="D3" s="53"/>
      <c r="E3" s="54" t="s">
        <v>1</v>
      </c>
      <c r="F3" s="53"/>
      <c r="G3" s="55"/>
      <c r="J3" s="22" t="s">
        <v>18</v>
      </c>
    </row>
    <row r="4" spans="3:10" s="4" customFormat="1" ht="12" thickBot="1">
      <c r="C4" s="56"/>
      <c r="D4" s="57"/>
      <c r="E4" s="58" t="s">
        <v>6</v>
      </c>
      <c r="F4" s="57"/>
      <c r="G4" s="59"/>
      <c r="J4" s="22" t="s">
        <v>23</v>
      </c>
    </row>
    <row r="5" spans="5:10" s="4" customFormat="1" ht="11.25">
      <c r="E5" s="5"/>
      <c r="J5" s="22" t="s">
        <v>19</v>
      </c>
    </row>
    <row r="6" spans="2:10" s="4" customFormat="1" ht="11.25">
      <c r="B6" s="10" t="s">
        <v>45</v>
      </c>
      <c r="C6" s="11"/>
      <c r="D6" s="11"/>
      <c r="E6" s="11"/>
      <c r="F6" s="11"/>
      <c r="G6" s="11"/>
      <c r="H6" s="12"/>
      <c r="J6" s="22" t="s">
        <v>20</v>
      </c>
    </row>
    <row r="7" spans="2:10" s="6" customFormat="1" ht="11.25">
      <c r="B7" s="13" t="s">
        <v>46</v>
      </c>
      <c r="C7" s="14"/>
      <c r="D7" s="14"/>
      <c r="E7" s="14"/>
      <c r="F7" s="14"/>
      <c r="G7" s="14"/>
      <c r="H7" s="15"/>
      <c r="J7" s="22" t="s">
        <v>21</v>
      </c>
    </row>
    <row r="8" spans="2:10" s="6" customFormat="1" ht="11.25">
      <c r="B8" s="13" t="s">
        <v>47</v>
      </c>
      <c r="C8" s="14"/>
      <c r="D8" s="14"/>
      <c r="E8" s="14"/>
      <c r="F8" s="14"/>
      <c r="G8" s="14"/>
      <c r="H8" s="15"/>
      <c r="J8" s="22" t="s">
        <v>22</v>
      </c>
    </row>
    <row r="9" spans="2:10" s="6" customFormat="1" ht="11.25">
      <c r="B9" s="13" t="s">
        <v>48</v>
      </c>
      <c r="C9" s="14"/>
      <c r="D9" s="14"/>
      <c r="E9" s="14"/>
      <c r="F9" s="14"/>
      <c r="G9" s="14"/>
      <c r="H9" s="15"/>
      <c r="J9" s="22"/>
    </row>
    <row r="10" spans="2:10" s="6" customFormat="1" ht="11.25">
      <c r="B10" s="13" t="s">
        <v>88</v>
      </c>
      <c r="C10" s="14"/>
      <c r="D10" s="14"/>
      <c r="E10" s="14"/>
      <c r="F10" s="14"/>
      <c r="G10" s="14"/>
      <c r="H10" s="15"/>
      <c r="J10" s="22"/>
    </row>
    <row r="11" spans="2:10" s="6" customFormat="1" ht="11.25">
      <c r="B11" s="13"/>
      <c r="C11" s="14"/>
      <c r="D11" s="14"/>
      <c r="E11" s="14"/>
      <c r="F11" s="14"/>
      <c r="G11" s="14"/>
      <c r="H11" s="15"/>
      <c r="J11" s="22"/>
    </row>
    <row r="12" spans="2:10" s="6" customFormat="1" ht="11.25">
      <c r="B12" s="13" t="s">
        <v>2</v>
      </c>
      <c r="C12" s="14"/>
      <c r="D12" s="14"/>
      <c r="E12" s="14"/>
      <c r="F12" s="14"/>
      <c r="G12" s="14"/>
      <c r="H12" s="15"/>
      <c r="J12" s="22"/>
    </row>
    <row r="13" spans="2:10" s="6" customFormat="1" ht="11.25">
      <c r="B13" s="13" t="s">
        <v>3</v>
      </c>
      <c r="C13" s="14"/>
      <c r="D13" s="14"/>
      <c r="E13" s="14"/>
      <c r="F13" s="14"/>
      <c r="G13" s="14"/>
      <c r="H13" s="15"/>
      <c r="J13" s="22"/>
    </row>
    <row r="14" spans="2:10" s="6" customFormat="1" ht="11.25">
      <c r="B14" s="13" t="s">
        <v>4</v>
      </c>
      <c r="C14" s="14"/>
      <c r="D14" s="14"/>
      <c r="E14" s="8"/>
      <c r="F14" s="14"/>
      <c r="G14" s="14"/>
      <c r="H14" s="15"/>
      <c r="J14" s="22"/>
    </row>
    <row r="15" spans="2:10" s="6" customFormat="1" ht="11.25">
      <c r="B15" s="13" t="s">
        <v>5</v>
      </c>
      <c r="C15" s="14"/>
      <c r="D15" s="14"/>
      <c r="E15" s="8"/>
      <c r="F15" s="14"/>
      <c r="G15" s="14"/>
      <c r="H15" s="15"/>
      <c r="J15" s="22"/>
    </row>
    <row r="16" spans="2:10" s="6" customFormat="1" ht="11.25">
      <c r="B16" s="13"/>
      <c r="C16" s="14"/>
      <c r="D16" s="14"/>
      <c r="E16" s="14"/>
      <c r="F16" s="14"/>
      <c r="G16" s="14"/>
      <c r="H16" s="15"/>
      <c r="J16" s="22"/>
    </row>
    <row r="17" spans="2:11" s="6" customFormat="1" ht="11.25">
      <c r="B17" s="16" t="s">
        <v>101</v>
      </c>
      <c r="C17" s="14"/>
      <c r="D17" s="14"/>
      <c r="E17" s="14"/>
      <c r="F17" s="14"/>
      <c r="G17" s="14"/>
      <c r="H17" s="15"/>
      <c r="J17" s="22"/>
      <c r="K17" s="71"/>
    </row>
    <row r="18" spans="2:11" s="6" customFormat="1" ht="11.25">
      <c r="B18" s="13" t="s">
        <v>92</v>
      </c>
      <c r="C18" s="14"/>
      <c r="D18" s="14"/>
      <c r="E18" s="14"/>
      <c r="F18" s="14"/>
      <c r="G18" s="14"/>
      <c r="H18" s="15"/>
      <c r="J18" s="22" t="s">
        <v>13</v>
      </c>
      <c r="K18" s="72"/>
    </row>
    <row r="19" spans="2:11" s="6" customFormat="1" ht="11.25">
      <c r="B19" s="13" t="s">
        <v>102</v>
      </c>
      <c r="C19" s="14"/>
      <c r="D19" s="14"/>
      <c r="E19" s="14"/>
      <c r="F19" s="14"/>
      <c r="G19" s="14"/>
      <c r="H19" s="15"/>
      <c r="J19" s="22" t="s">
        <v>14</v>
      </c>
      <c r="K19" s="72"/>
    </row>
    <row r="20" spans="2:11" s="6" customFormat="1" ht="11.25">
      <c r="B20" s="13" t="s">
        <v>93</v>
      </c>
      <c r="C20" s="14"/>
      <c r="D20" s="14"/>
      <c r="E20" s="14"/>
      <c r="F20" s="14"/>
      <c r="G20" s="14"/>
      <c r="H20" s="15"/>
      <c r="J20" s="22" t="s">
        <v>15</v>
      </c>
      <c r="K20" s="72"/>
    </row>
    <row r="21" spans="2:10" s="6" customFormat="1" ht="11.25">
      <c r="B21" s="13" t="s">
        <v>103</v>
      </c>
      <c r="C21" s="14"/>
      <c r="D21" s="14"/>
      <c r="E21" s="14"/>
      <c r="F21" s="14"/>
      <c r="G21" s="14"/>
      <c r="H21" s="15"/>
      <c r="J21" s="22"/>
    </row>
    <row r="22" spans="2:10" s="6" customFormat="1" ht="11.25">
      <c r="B22" s="13"/>
      <c r="C22" s="14"/>
      <c r="D22" s="14"/>
      <c r="E22" s="14"/>
      <c r="F22" s="14"/>
      <c r="G22" s="14"/>
      <c r="H22" s="15"/>
      <c r="J22" s="22"/>
    </row>
    <row r="23" spans="2:10" s="6" customFormat="1" ht="11.25">
      <c r="B23" s="74" t="s">
        <v>95</v>
      </c>
      <c r="C23" s="17"/>
      <c r="D23" s="17"/>
      <c r="E23" s="73"/>
      <c r="F23" s="17"/>
      <c r="G23" s="17"/>
      <c r="H23" s="18"/>
      <c r="J23" s="22"/>
    </row>
    <row r="24" s="6" customFormat="1" ht="11.25">
      <c r="J24" s="22"/>
    </row>
    <row r="25" s="6" customFormat="1" ht="12" thickBot="1">
      <c r="J25" s="22"/>
    </row>
    <row r="26" spans="4:10" s="6" customFormat="1" ht="13.5" thickBot="1">
      <c r="D26" s="60"/>
      <c r="E26" s="61" t="s">
        <v>28</v>
      </c>
      <c r="F26" s="62"/>
      <c r="J26" s="22"/>
    </row>
    <row r="27" s="6" customFormat="1" ht="11.25">
      <c r="J27" s="22"/>
    </row>
    <row r="28" spans="1:10" s="6" customFormat="1" ht="12" thickBot="1">
      <c r="A28" s="19" t="s">
        <v>87</v>
      </c>
      <c r="H28" s="28" t="s">
        <v>8</v>
      </c>
      <c r="I28" s="28" t="s">
        <v>9</v>
      </c>
      <c r="J28" s="22"/>
    </row>
    <row r="29" s="6" customFormat="1" ht="11.25">
      <c r="J29" s="22"/>
    </row>
    <row r="30" spans="1:10" s="6" customFormat="1" ht="11.25">
      <c r="A30" s="7" t="s">
        <v>49</v>
      </c>
      <c r="I30" s="40">
        <f>IF(J30=1,"",IF(J30=2,1,0))</f>
      </c>
      <c r="J30" s="24">
        <v>1</v>
      </c>
    </row>
    <row r="31" spans="1:10" s="6" customFormat="1" ht="11.25">
      <c r="A31" s="6" t="s">
        <v>7</v>
      </c>
      <c r="J31" s="24"/>
    </row>
    <row r="32" spans="1:10" s="6" customFormat="1" ht="11.25">
      <c r="A32" s="7" t="s">
        <v>104</v>
      </c>
      <c r="I32" s="40">
        <f>IF(J32=1,"",IF(J32=2,1,0))</f>
      </c>
      <c r="J32" s="24">
        <v>1</v>
      </c>
    </row>
    <row r="33" s="6" customFormat="1" ht="11.25">
      <c r="J33" s="24"/>
    </row>
    <row r="34" spans="1:10" s="6" customFormat="1" ht="11.25">
      <c r="A34" s="7" t="s">
        <v>89</v>
      </c>
      <c r="I34" s="40">
        <f>IF(J34=1,"",IF(J34=2,1,0))</f>
      </c>
      <c r="J34" s="24">
        <v>1</v>
      </c>
    </row>
    <row r="35" spans="2:10" s="6" customFormat="1" ht="11.25">
      <c r="B35" s="6" t="s">
        <v>12</v>
      </c>
      <c r="J35" s="24"/>
    </row>
    <row r="36" s="6" customFormat="1" ht="11.25">
      <c r="J36" s="24"/>
    </row>
    <row r="37" spans="1:10" s="6" customFormat="1" ht="11.25">
      <c r="A37" s="7" t="s">
        <v>91</v>
      </c>
      <c r="I37" s="40">
        <f>IF(J37=1,"",IF(J37=2,1,0))</f>
      </c>
      <c r="J37" s="24">
        <v>1</v>
      </c>
    </row>
    <row r="38" spans="3:10" s="6" customFormat="1" ht="11.25">
      <c r="C38" s="6" t="s">
        <v>94</v>
      </c>
      <c r="J38" s="24"/>
    </row>
    <row r="39" spans="3:10" s="6" customFormat="1" ht="11.25">
      <c r="C39" s="6" t="s">
        <v>11</v>
      </c>
      <c r="J39" s="24"/>
    </row>
    <row r="40" s="6" customFormat="1" ht="11.25">
      <c r="J40" s="24"/>
    </row>
    <row r="41" spans="1:10" s="6" customFormat="1" ht="11.25">
      <c r="A41" s="7" t="s">
        <v>90</v>
      </c>
      <c r="I41" s="40">
        <f>IF(J41=1,"",IF(J41=2,1,0))</f>
      </c>
      <c r="J41" s="24">
        <v>1</v>
      </c>
    </row>
    <row r="42" spans="3:10" s="6" customFormat="1" ht="11.25">
      <c r="C42" s="6" t="s">
        <v>10</v>
      </c>
      <c r="J42" s="22"/>
    </row>
    <row r="43" s="6" customFormat="1" ht="11.25">
      <c r="J43" s="22"/>
    </row>
    <row r="44" s="6" customFormat="1" ht="11.25">
      <c r="J44" s="22"/>
    </row>
    <row r="45" spans="1:10" s="6" customFormat="1" ht="11.25">
      <c r="A45" s="19" t="s">
        <v>24</v>
      </c>
      <c r="J45" s="22"/>
    </row>
    <row r="46" spans="1:10" s="6" customFormat="1" ht="11.25">
      <c r="A46" s="19"/>
      <c r="J46" s="22"/>
    </row>
    <row r="47" spans="1:10" s="6" customFormat="1" ht="11.25">
      <c r="A47" s="77" t="s">
        <v>110</v>
      </c>
      <c r="J47" s="22"/>
    </row>
    <row r="48" spans="1:10" s="6" customFormat="1" ht="11.25">
      <c r="A48" s="6" t="s">
        <v>111</v>
      </c>
      <c r="J48" s="22"/>
    </row>
    <row r="49" spans="1:10" s="6" customFormat="1" ht="11.25">
      <c r="A49" s="19"/>
      <c r="J49" s="22"/>
    </row>
    <row r="50" spans="1:10" s="6" customFormat="1" ht="11.25">
      <c r="A50" s="19"/>
      <c r="D50" s="41"/>
      <c r="E50" s="50"/>
      <c r="F50" s="51" t="s">
        <v>54</v>
      </c>
      <c r="J50" s="22"/>
    </row>
    <row r="51" spans="1:10" s="6" customFormat="1" ht="11.25">
      <c r="A51" s="19"/>
      <c r="D51" s="68"/>
      <c r="E51" s="68"/>
      <c r="F51" s="69"/>
      <c r="J51" s="22"/>
    </row>
    <row r="52" spans="1:10" s="6" customFormat="1" ht="11.25">
      <c r="A52" s="19"/>
      <c r="D52" s="41"/>
      <c r="E52" s="70" t="s">
        <v>81</v>
      </c>
      <c r="F52" s="51"/>
      <c r="J52" s="22"/>
    </row>
    <row r="53" s="6" customFormat="1" ht="11.25">
      <c r="J53" s="22"/>
    </row>
    <row r="54" spans="2:10" s="6" customFormat="1" ht="11.25">
      <c r="B54" s="7" t="s">
        <v>79</v>
      </c>
      <c r="F54" s="7" t="s">
        <v>80</v>
      </c>
      <c r="J54" s="22"/>
    </row>
    <row r="55" spans="2:10" s="6" customFormat="1" ht="11.25">
      <c r="B55" s="6" t="s">
        <v>71</v>
      </c>
      <c r="D55" s="44"/>
      <c r="F55" s="6" t="s">
        <v>75</v>
      </c>
      <c r="H55" s="44"/>
      <c r="J55" s="22"/>
    </row>
    <row r="56" spans="2:10" s="6" customFormat="1" ht="11.25">
      <c r="B56" s="6" t="s">
        <v>72</v>
      </c>
      <c r="D56" s="44"/>
      <c r="F56" s="6" t="s">
        <v>76</v>
      </c>
      <c r="H56" s="44"/>
      <c r="J56" s="22"/>
    </row>
    <row r="57" spans="2:10" s="6" customFormat="1" ht="11.25">
      <c r="B57" s="6" t="s">
        <v>73</v>
      </c>
      <c r="D57" s="44"/>
      <c r="F57" s="6" t="s">
        <v>77</v>
      </c>
      <c r="H57" s="44"/>
      <c r="J57" s="22"/>
    </row>
    <row r="58" spans="2:10" s="6" customFormat="1" ht="11.25">
      <c r="B58" s="6" t="s">
        <v>74</v>
      </c>
      <c r="D58" s="44"/>
      <c r="F58" s="6" t="s">
        <v>84</v>
      </c>
      <c r="H58" s="44"/>
      <c r="J58" s="22"/>
    </row>
    <row r="59" spans="6:10" s="6" customFormat="1" ht="11.25">
      <c r="F59" s="6" t="s">
        <v>78</v>
      </c>
      <c r="H59" s="44"/>
      <c r="J59" s="22"/>
    </row>
    <row r="60" s="6" customFormat="1" ht="11.25">
      <c r="J60" s="22"/>
    </row>
    <row r="61" spans="4:10" s="6" customFormat="1" ht="11.25">
      <c r="D61" s="76" t="s">
        <v>105</v>
      </c>
      <c r="J61" s="22"/>
    </row>
    <row r="62" spans="4:10" s="6" customFormat="1" ht="11.25">
      <c r="D62" s="6" t="s">
        <v>106</v>
      </c>
      <c r="F62" s="44"/>
      <c r="J62" s="22"/>
    </row>
    <row r="63" spans="4:10" s="6" customFormat="1" ht="11.25">
      <c r="D63" s="6" t="s">
        <v>107</v>
      </c>
      <c r="F63" s="44"/>
      <c r="J63" s="22"/>
    </row>
    <row r="64" spans="4:10" s="6" customFormat="1" ht="11.25">
      <c r="D64" s="25"/>
      <c r="J64" s="22"/>
    </row>
    <row r="65" spans="3:10" s="6" customFormat="1" ht="23.25" thickBot="1">
      <c r="C65" s="26" t="s">
        <v>34</v>
      </c>
      <c r="E65" s="29" t="s">
        <v>35</v>
      </c>
      <c r="G65" s="27" t="s">
        <v>36</v>
      </c>
      <c r="I65" s="30" t="s">
        <v>9</v>
      </c>
      <c r="J65" s="22"/>
    </row>
    <row r="66" spans="3:10" s="6" customFormat="1" ht="11.25">
      <c r="C66" s="31"/>
      <c r="E66" s="32"/>
      <c r="G66" s="33"/>
      <c r="I66" s="34"/>
      <c r="J66" s="22"/>
    </row>
    <row r="67" spans="1:10" s="6" customFormat="1" ht="11.25">
      <c r="A67" s="7" t="s">
        <v>29</v>
      </c>
      <c r="C67" s="39" t="s">
        <v>37</v>
      </c>
      <c r="D67" s="25"/>
      <c r="E67" s="37">
        <f>IF(AND(D55&lt;&gt;"",D56&lt;&gt;""),(D55/D56)-1,"")</f>
      </c>
      <c r="G67" s="35" t="s">
        <v>25</v>
      </c>
      <c r="I67" s="40">
        <f>IF(E67&lt;&gt;"",IF(E67&gt;=10%,2,0),"")</f>
      </c>
      <c r="J67" s="22"/>
    </row>
    <row r="68" spans="3:10" s="6" customFormat="1" ht="11.25">
      <c r="C68" s="23"/>
      <c r="D68" s="25"/>
      <c r="E68" s="20"/>
      <c r="G68" s="23" t="s">
        <v>41</v>
      </c>
      <c r="J68" s="22"/>
    </row>
    <row r="69" spans="3:10" s="6" customFormat="1" ht="11.25">
      <c r="C69" s="23"/>
      <c r="E69" s="20"/>
      <c r="J69" s="22"/>
    </row>
    <row r="70" spans="1:10" s="6" customFormat="1" ht="11.25">
      <c r="A70" s="7" t="s">
        <v>30</v>
      </c>
      <c r="C70" s="39" t="s">
        <v>38</v>
      </c>
      <c r="E70" s="37">
        <f>IF(AND(D55&lt;&gt;"",D57&lt;&gt;""),(D55-D57)/D55,"")</f>
      </c>
      <c r="G70" s="36" t="s">
        <v>42</v>
      </c>
      <c r="I70" s="40">
        <f>IF(E70&lt;&gt;"",IF(E70&gt;=50%,2,0),"")</f>
      </c>
      <c r="J70" s="22"/>
    </row>
    <row r="71" spans="3:10" s="6" customFormat="1" ht="11.25">
      <c r="C71" s="23"/>
      <c r="E71" s="20"/>
      <c r="G71" s="23" t="s">
        <v>43</v>
      </c>
      <c r="J71" s="22"/>
    </row>
    <row r="72" spans="3:10" s="6" customFormat="1" ht="11.25">
      <c r="C72" s="23"/>
      <c r="E72" s="20"/>
      <c r="J72" s="22"/>
    </row>
    <row r="73" spans="1:10" s="6" customFormat="1" ht="11.25">
      <c r="A73" s="7" t="s">
        <v>31</v>
      </c>
      <c r="C73" s="39" t="s">
        <v>83</v>
      </c>
      <c r="E73" s="37">
        <f>IF(AND(D55&lt;&gt;"",D58&lt;&gt;""),D58/D55,"")</f>
      </c>
      <c r="G73" s="36" t="s">
        <v>26</v>
      </c>
      <c r="I73" s="40">
        <f>IF(E73&lt;&gt;"",IF(E73&gt;=7%,2,0),"")</f>
      </c>
      <c r="J73" s="22"/>
    </row>
    <row r="74" spans="3:10" s="6" customFormat="1" ht="11.25">
      <c r="C74" s="23"/>
      <c r="E74" s="20"/>
      <c r="G74" s="23" t="s">
        <v>43</v>
      </c>
      <c r="J74" s="22"/>
    </row>
    <row r="75" spans="3:10" s="6" customFormat="1" ht="11.25">
      <c r="C75" s="23"/>
      <c r="E75" s="20"/>
      <c r="J75" s="22"/>
    </row>
    <row r="76" spans="1:10" s="6" customFormat="1" ht="11.25">
      <c r="A76" s="7" t="s">
        <v>32</v>
      </c>
      <c r="C76" s="45" t="s">
        <v>39</v>
      </c>
      <c r="E76" s="47">
        <f>IF(AND(H55&lt;&gt;"",H58&lt;&gt;"",H59&lt;&gt;""),IF((H58+H59)&gt;0,H55/(H58+H59),"No Debt"),"")</f>
      </c>
      <c r="G76" s="36" t="s">
        <v>27</v>
      </c>
      <c r="I76" s="40">
        <f>IF(E76&lt;&gt;"",IF(E76&lt;&gt;"No Debt",IF(E76&gt;=1.5,2,0),2),"")</f>
      </c>
      <c r="J76" s="22"/>
    </row>
    <row r="77" spans="3:10" s="6" customFormat="1" ht="11.25">
      <c r="C77" s="46" t="s">
        <v>51</v>
      </c>
      <c r="E77" s="20"/>
      <c r="G77" s="23" t="s">
        <v>86</v>
      </c>
      <c r="J77" s="22"/>
    </row>
    <row r="78" spans="3:10" s="6" customFormat="1" ht="11.25">
      <c r="C78" s="23"/>
      <c r="E78" s="20"/>
      <c r="J78" s="22"/>
    </row>
    <row r="79" spans="1:10" s="6" customFormat="1" ht="11.25">
      <c r="A79" s="7" t="s">
        <v>33</v>
      </c>
      <c r="C79" s="39" t="s">
        <v>40</v>
      </c>
      <c r="E79" s="38">
        <f>IF(AND(H55&lt;&gt;"",H56&lt;&gt;"",H57&lt;&gt;"",H58&lt;&gt;""),(H56-H55)/(H57-H58),"")</f>
      </c>
      <c r="G79" s="36" t="s">
        <v>44</v>
      </c>
      <c r="I79" s="40">
        <f>IF(E79&lt;&gt;"",IF(E79&lt;=1.25,2,0),"")</f>
      </c>
      <c r="J79" s="22"/>
    </row>
    <row r="80" spans="7:10" s="6" customFormat="1" ht="11.25">
      <c r="G80" s="23" t="s">
        <v>85</v>
      </c>
      <c r="J80" s="22"/>
    </row>
    <row r="81" spans="7:10" s="6" customFormat="1" ht="11.25">
      <c r="G81" s="23"/>
      <c r="J81" s="22"/>
    </row>
    <row r="82" spans="1:10" s="6" customFormat="1" ht="11.25">
      <c r="A82" s="7" t="s">
        <v>108</v>
      </c>
      <c r="C82" s="39" t="s">
        <v>37</v>
      </c>
      <c r="E82" s="37">
        <f>IF(AND(F62&lt;&gt;"",F63&lt;&gt;""),((F62-F63)/D55),"")</f>
      </c>
      <c r="G82" s="36" t="s">
        <v>109</v>
      </c>
      <c r="I82" s="40">
        <f>IF(E82&lt;&gt;"",IF(E82&gt;=0.1,2,0),"")</f>
      </c>
      <c r="J82" s="22"/>
    </row>
    <row r="83" spans="7:10" s="6" customFormat="1" ht="11.25">
      <c r="G83" s="23" t="s">
        <v>43</v>
      </c>
      <c r="J83" s="22"/>
    </row>
    <row r="84" s="6" customFormat="1" ht="11.25">
      <c r="J84" s="22"/>
    </row>
    <row r="85" spans="4:10" s="6" customFormat="1" ht="12.75">
      <c r="D85" s="42"/>
      <c r="E85" s="43" t="s">
        <v>50</v>
      </c>
      <c r="F85" s="78">
        <f>IF(AND(I30&lt;&gt;"",I32&lt;&gt;"",I34&lt;&gt;"",I37&lt;&gt;"",I41&lt;&gt;"",I67&lt;&gt;"",I70&lt;&gt;"",I73&lt;&gt;"",I76&lt;&gt;"",I79&lt;&gt;"",I82&lt;&gt;""),(I30+I32+I34+I37+I41+I67+I70+I73+I76+I79+I82),"")</f>
      </c>
      <c r="J85" s="22"/>
    </row>
    <row r="86" s="6" customFormat="1" ht="11.25">
      <c r="J86" s="22"/>
    </row>
    <row r="87" s="6" customFormat="1" ht="11.25">
      <c r="J87" s="22"/>
    </row>
    <row r="88" spans="4:10" s="6" customFormat="1" ht="11.25">
      <c r="D88" s="41"/>
      <c r="E88" s="70" t="s">
        <v>82</v>
      </c>
      <c r="F88" s="51"/>
      <c r="J88" s="22"/>
    </row>
    <row r="89" s="6" customFormat="1" ht="11.25">
      <c r="J89" s="22"/>
    </row>
    <row r="90" spans="4:10" s="6" customFormat="1" ht="11.25">
      <c r="D90" s="41"/>
      <c r="E90" s="49" t="s">
        <v>52</v>
      </c>
      <c r="F90" s="48"/>
      <c r="J90" s="22"/>
    </row>
    <row r="91" spans="5:10" s="6" customFormat="1" ht="11.25">
      <c r="E91" s="23"/>
      <c r="J91" s="22"/>
    </row>
    <row r="92" spans="4:10" s="6" customFormat="1" ht="11.25">
      <c r="D92" s="41"/>
      <c r="E92" s="49" t="s">
        <v>53</v>
      </c>
      <c r="F92" s="48"/>
      <c r="J92" s="22"/>
    </row>
    <row r="93" s="6" customFormat="1" ht="11.25">
      <c r="J93" s="22"/>
    </row>
    <row r="94" spans="5:10" s="6" customFormat="1" ht="11.25">
      <c r="E94" s="79" t="s">
        <v>113</v>
      </c>
      <c r="J94" s="22"/>
    </row>
    <row r="95" s="6" customFormat="1" ht="11.25">
      <c r="J95" s="22"/>
    </row>
    <row r="96" s="6" customFormat="1" ht="11.25">
      <c r="J96" s="22"/>
    </row>
    <row r="97" s="6" customFormat="1" ht="11.25">
      <c r="J97" s="22"/>
    </row>
    <row r="98" s="6" customFormat="1" ht="11.25">
      <c r="J98" s="22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L17" sqref="L17"/>
    </sheetView>
  </sheetViews>
  <sheetFormatPr defaultColWidth="9.140625" defaultRowHeight="12.75"/>
  <cols>
    <col min="1" max="1" width="20.28125" style="0" customWidth="1"/>
  </cols>
  <sheetData>
    <row r="1" ht="12.75">
      <c r="A1" s="75" t="s">
        <v>112</v>
      </c>
    </row>
    <row r="3" spans="2:12" s="6" customFormat="1" ht="11.25">
      <c r="B3" s="64" t="s">
        <v>58</v>
      </c>
      <c r="C3" s="64" t="s">
        <v>59</v>
      </c>
      <c r="D3" s="64" t="s">
        <v>60</v>
      </c>
      <c r="E3" s="64" t="s">
        <v>61</v>
      </c>
      <c r="F3" s="64" t="s">
        <v>62</v>
      </c>
      <c r="G3" s="64" t="s">
        <v>63</v>
      </c>
      <c r="H3" s="64" t="s">
        <v>64</v>
      </c>
      <c r="I3" s="64" t="s">
        <v>65</v>
      </c>
      <c r="J3" s="64" t="s">
        <v>114</v>
      </c>
      <c r="K3" s="64" t="s">
        <v>115</v>
      </c>
      <c r="L3" s="64" t="s">
        <v>116</v>
      </c>
    </row>
    <row r="4" spans="1:12" s="6" customFormat="1" ht="11.25">
      <c r="A4" s="7" t="s">
        <v>56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6" customFormat="1" ht="11.25">
      <c r="A5" s="6" t="s">
        <v>55</v>
      </c>
      <c r="B5" s="65">
        <v>1</v>
      </c>
      <c r="C5" s="65">
        <v>1</v>
      </c>
      <c r="D5" s="65">
        <v>1</v>
      </c>
      <c r="E5" s="65">
        <v>1</v>
      </c>
      <c r="F5" s="65">
        <v>1</v>
      </c>
      <c r="G5" s="65">
        <v>0</v>
      </c>
      <c r="H5" s="65">
        <v>1</v>
      </c>
      <c r="I5" s="65">
        <v>1</v>
      </c>
      <c r="J5" s="65">
        <v>1</v>
      </c>
      <c r="K5" s="65">
        <v>1</v>
      </c>
      <c r="L5" s="65">
        <v>1</v>
      </c>
    </row>
    <row r="6" spans="1:12" s="6" customFormat="1" ht="11.25">
      <c r="A6" s="6" t="s">
        <v>97</v>
      </c>
      <c r="B6" s="65">
        <v>1</v>
      </c>
      <c r="C6" s="65">
        <v>1</v>
      </c>
      <c r="D6" s="65">
        <v>1</v>
      </c>
      <c r="E6" s="65">
        <v>1</v>
      </c>
      <c r="F6" s="65">
        <v>1</v>
      </c>
      <c r="G6" s="65">
        <v>1</v>
      </c>
      <c r="H6" s="65">
        <v>1</v>
      </c>
      <c r="I6" s="65">
        <v>1</v>
      </c>
      <c r="J6" s="65">
        <v>1</v>
      </c>
      <c r="K6" s="65">
        <v>1</v>
      </c>
      <c r="L6" s="65">
        <v>1</v>
      </c>
    </row>
    <row r="7" spans="1:12" s="6" customFormat="1" ht="11.25">
      <c r="A7" s="6" t="s">
        <v>98</v>
      </c>
      <c r="B7" s="65">
        <v>1</v>
      </c>
      <c r="C7" s="65">
        <v>1</v>
      </c>
      <c r="D7" s="65">
        <v>1</v>
      </c>
      <c r="E7" s="65">
        <v>1</v>
      </c>
      <c r="F7" s="65">
        <v>1</v>
      </c>
      <c r="G7" s="65">
        <v>0</v>
      </c>
      <c r="H7" s="65">
        <v>0</v>
      </c>
      <c r="I7" s="65">
        <v>1</v>
      </c>
      <c r="J7" s="65">
        <v>1</v>
      </c>
      <c r="K7" s="65">
        <v>1</v>
      </c>
      <c r="L7" s="65">
        <v>1</v>
      </c>
    </row>
    <row r="8" spans="1:12" s="6" customFormat="1" ht="11.25">
      <c r="A8" s="6" t="s">
        <v>99</v>
      </c>
      <c r="B8" s="65">
        <v>1</v>
      </c>
      <c r="C8" s="65">
        <v>1</v>
      </c>
      <c r="D8" s="65">
        <v>1</v>
      </c>
      <c r="E8" s="65">
        <v>1</v>
      </c>
      <c r="F8" s="65">
        <v>1</v>
      </c>
      <c r="G8" s="65">
        <v>1</v>
      </c>
      <c r="H8" s="65">
        <v>1</v>
      </c>
      <c r="I8" s="65">
        <v>1</v>
      </c>
      <c r="J8" s="65">
        <v>1</v>
      </c>
      <c r="K8" s="65">
        <v>1</v>
      </c>
      <c r="L8" s="65">
        <v>1</v>
      </c>
    </row>
    <row r="9" spans="1:12" s="6" customFormat="1" ht="11.25">
      <c r="A9" s="6" t="s">
        <v>100</v>
      </c>
      <c r="B9" s="65">
        <v>1</v>
      </c>
      <c r="C9" s="65">
        <v>1</v>
      </c>
      <c r="D9" s="65">
        <v>1</v>
      </c>
      <c r="E9" s="65">
        <v>1</v>
      </c>
      <c r="F9" s="65">
        <v>1</v>
      </c>
      <c r="G9" s="65">
        <v>1</v>
      </c>
      <c r="H9" s="65">
        <v>1</v>
      </c>
      <c r="I9" s="65">
        <v>1</v>
      </c>
      <c r="J9" s="65">
        <v>1</v>
      </c>
      <c r="K9" s="65">
        <v>1</v>
      </c>
      <c r="L9" s="65">
        <v>1</v>
      </c>
    </row>
    <row r="10" spans="1:12" s="6" customFormat="1" ht="11.25">
      <c r="A10" s="7" t="s">
        <v>57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s="6" customFormat="1" ht="11.25">
      <c r="A11" s="6" t="s">
        <v>66</v>
      </c>
      <c r="B11" s="65">
        <v>0</v>
      </c>
      <c r="C11" s="65">
        <v>2</v>
      </c>
      <c r="D11" s="65">
        <v>2</v>
      </c>
      <c r="E11" s="65">
        <v>2</v>
      </c>
      <c r="F11" s="65">
        <v>2</v>
      </c>
      <c r="G11" s="65">
        <v>2</v>
      </c>
      <c r="H11" s="65">
        <v>2</v>
      </c>
      <c r="I11" s="65">
        <v>2</v>
      </c>
      <c r="J11" s="65">
        <v>2</v>
      </c>
      <c r="K11" s="65">
        <v>2</v>
      </c>
      <c r="L11" s="65">
        <v>2</v>
      </c>
    </row>
    <row r="12" spans="1:12" s="6" customFormat="1" ht="11.25">
      <c r="A12" s="6" t="s">
        <v>67</v>
      </c>
      <c r="B12" s="65">
        <v>2</v>
      </c>
      <c r="C12" s="65">
        <v>2</v>
      </c>
      <c r="D12" s="65">
        <v>0</v>
      </c>
      <c r="E12" s="65">
        <v>2</v>
      </c>
      <c r="F12" s="65">
        <v>2</v>
      </c>
      <c r="G12" s="65">
        <v>2</v>
      </c>
      <c r="H12" s="65">
        <v>2</v>
      </c>
      <c r="I12" s="65">
        <v>2</v>
      </c>
      <c r="J12" s="65">
        <v>2</v>
      </c>
      <c r="K12" s="65">
        <v>0</v>
      </c>
      <c r="L12" s="65">
        <v>0</v>
      </c>
    </row>
    <row r="13" spans="1:12" s="6" customFormat="1" ht="11.25">
      <c r="A13" s="6" t="s">
        <v>68</v>
      </c>
      <c r="B13" s="65">
        <v>2</v>
      </c>
      <c r="C13" s="65">
        <v>2</v>
      </c>
      <c r="D13" s="65">
        <v>2</v>
      </c>
      <c r="E13" s="65">
        <v>2</v>
      </c>
      <c r="F13" s="65">
        <v>2</v>
      </c>
      <c r="G13" s="65">
        <v>2</v>
      </c>
      <c r="H13" s="65">
        <v>2</v>
      </c>
      <c r="I13" s="65">
        <v>2</v>
      </c>
      <c r="J13" s="65">
        <v>2</v>
      </c>
      <c r="K13" s="65">
        <v>0</v>
      </c>
      <c r="L13" s="65">
        <v>2</v>
      </c>
    </row>
    <row r="14" spans="1:12" s="6" customFormat="1" ht="11.25">
      <c r="A14" s="6" t="s">
        <v>69</v>
      </c>
      <c r="B14" s="65">
        <v>0</v>
      </c>
      <c r="C14" s="65">
        <v>2</v>
      </c>
      <c r="D14" s="65">
        <v>0</v>
      </c>
      <c r="E14" s="65">
        <v>2</v>
      </c>
      <c r="F14" s="65">
        <v>2</v>
      </c>
      <c r="G14" s="65">
        <v>0</v>
      </c>
      <c r="H14" s="65">
        <v>0</v>
      </c>
      <c r="I14" s="65">
        <v>2</v>
      </c>
      <c r="J14" s="65">
        <v>2</v>
      </c>
      <c r="K14" s="65">
        <v>2</v>
      </c>
      <c r="L14" s="65">
        <v>2</v>
      </c>
    </row>
    <row r="15" spans="1:12" s="6" customFormat="1" ht="11.25">
      <c r="A15" s="6" t="s">
        <v>96</v>
      </c>
      <c r="B15" s="65">
        <v>2</v>
      </c>
      <c r="C15" s="65">
        <v>2</v>
      </c>
      <c r="D15" s="65">
        <v>2</v>
      </c>
      <c r="E15" s="65">
        <v>2</v>
      </c>
      <c r="F15" s="65">
        <v>2</v>
      </c>
      <c r="G15" s="65">
        <v>2</v>
      </c>
      <c r="H15" s="65">
        <v>0</v>
      </c>
      <c r="I15" s="65">
        <v>2</v>
      </c>
      <c r="J15" s="65">
        <v>2</v>
      </c>
      <c r="K15" s="65">
        <v>0</v>
      </c>
      <c r="L15" s="65">
        <v>2</v>
      </c>
    </row>
    <row r="16" spans="1:12" s="6" customFormat="1" ht="11.25">
      <c r="A16" s="6" t="s">
        <v>108</v>
      </c>
      <c r="B16" s="65">
        <v>2</v>
      </c>
      <c r="C16" s="65">
        <v>2</v>
      </c>
      <c r="D16" s="65">
        <v>0</v>
      </c>
      <c r="E16" s="65">
        <v>0</v>
      </c>
      <c r="F16" s="65">
        <v>2</v>
      </c>
      <c r="G16" s="65">
        <v>2</v>
      </c>
      <c r="H16" s="65">
        <v>0</v>
      </c>
      <c r="I16" s="65">
        <v>2</v>
      </c>
      <c r="J16" s="65">
        <v>2</v>
      </c>
      <c r="K16" s="65">
        <v>0</v>
      </c>
      <c r="L16" s="65">
        <v>0</v>
      </c>
    </row>
    <row r="17" spans="2:12" s="6" customFormat="1" ht="11.25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s="6" customFormat="1" ht="12" thickBot="1">
      <c r="A18" s="63" t="s">
        <v>70</v>
      </c>
      <c r="B18" s="67">
        <f>SUM(B5:B16)</f>
        <v>13</v>
      </c>
      <c r="C18" s="67">
        <f aca="true" t="shared" si="0" ref="C18:L18">SUM(C5:C16)</f>
        <v>17</v>
      </c>
      <c r="D18" s="67">
        <f t="shared" si="0"/>
        <v>11</v>
      </c>
      <c r="E18" s="67">
        <f t="shared" si="0"/>
        <v>15</v>
      </c>
      <c r="F18" s="67">
        <f t="shared" si="0"/>
        <v>17</v>
      </c>
      <c r="G18" s="67">
        <f t="shared" si="0"/>
        <v>13</v>
      </c>
      <c r="H18" s="67">
        <f t="shared" si="0"/>
        <v>10</v>
      </c>
      <c r="I18" s="67">
        <f t="shared" si="0"/>
        <v>17</v>
      </c>
      <c r="J18" s="67">
        <f t="shared" si="0"/>
        <v>17</v>
      </c>
      <c r="K18" s="67">
        <f t="shared" si="0"/>
        <v>9</v>
      </c>
      <c r="L18" s="67">
        <f t="shared" si="0"/>
        <v>13</v>
      </c>
    </row>
    <row r="19" ht="13.5" thickTop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Richey</dc:creator>
  <cp:keywords/>
  <dc:description/>
  <cp:lastModifiedBy>MattR</cp:lastModifiedBy>
  <cp:lastPrinted>2000-04-03T14:13:15Z</cp:lastPrinted>
  <dcterms:created xsi:type="dcterms:W3CDTF">1999-03-10T08:13:38Z</dcterms:created>
  <cp:category/>
  <cp:version/>
  <cp:contentType/>
  <cp:contentStatus/>
</cp:coreProperties>
</file>