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120" yWindow="45" windowWidth="11340" windowHeight="7815" activeTab="0"/>
  </bookViews>
  <sheets>
    <sheet name="Intro" sheetId="1" r:id="rId1"/>
    <sheet name="Main" sheetId="2" r:id="rId2"/>
    <sheet name="Working" sheetId="3" r:id="rId3"/>
  </sheets>
  <definedNames>
    <definedName name="GList">'Working'!$F$2</definedName>
    <definedName name="Guess">'Working'!$C$3</definedName>
    <definedName name="Number">'Working'!$C$2</definedName>
    <definedName name="Try">'Working'!$C$4</definedName>
  </definedNames>
  <calcPr fullCalcOnLoad="1"/>
</workbook>
</file>

<file path=xl/sharedStrings.xml><?xml version="1.0" encoding="utf-8"?>
<sst xmlns="http://schemas.openxmlformats.org/spreadsheetml/2006/main" count="71" uniqueCount="68">
  <si>
    <t>Try</t>
  </si>
  <si>
    <t>Guess</t>
  </si>
  <si>
    <t>Number</t>
  </si>
  <si>
    <t xml:space="preserve">The number is greater than </t>
  </si>
  <si>
    <t xml:space="preserve">The number is lower than </t>
  </si>
  <si>
    <t>The number is an odd number</t>
  </si>
  <si>
    <t>The number is an even number</t>
  </si>
  <si>
    <t>The number is a prime number</t>
  </si>
  <si>
    <t>The number is a perfect number</t>
  </si>
  <si>
    <t>The number is thought to be unlucky</t>
  </si>
  <si>
    <t>Your guess is more than twice</t>
  </si>
  <si>
    <t>Your guess is more than 3 times</t>
  </si>
  <si>
    <t>Your guess is more than 5 times</t>
  </si>
  <si>
    <t>Your guess is more than 10 times</t>
  </si>
  <si>
    <t>Your guess is less than twice</t>
  </si>
  <si>
    <t>Your guess is less than 3 times</t>
  </si>
  <si>
    <t>Your guess is less than 5 times</t>
  </si>
  <si>
    <t>The number is a perfect square</t>
  </si>
  <si>
    <t>The number is a perfect cube</t>
  </si>
  <si>
    <t>Your guess is less than 10 times</t>
  </si>
  <si>
    <t>The number is on a dial pad of a phone</t>
  </si>
  <si>
    <t>Random Suggestion</t>
  </si>
  <si>
    <t>Check2</t>
  </si>
  <si>
    <t xml:space="preserve">The number is </t>
  </si>
  <si>
    <t xml:space="preserve">The number is divisible by </t>
  </si>
  <si>
    <t xml:space="preserve">The number is a multiple of </t>
  </si>
  <si>
    <t>Guess list</t>
  </si>
  <si>
    <t>Clue 1</t>
  </si>
  <si>
    <t>Clue 2</t>
  </si>
  <si>
    <t>Sum of its digits is 9</t>
  </si>
  <si>
    <t>It’s a two digit number</t>
  </si>
  <si>
    <t>One of the digits is 0</t>
  </si>
  <si>
    <t>The number is a teen</t>
  </si>
  <si>
    <t>The number is more than days in a week</t>
  </si>
  <si>
    <t>The number is more than weeks in a year</t>
  </si>
  <si>
    <t>The number is more than months in a year</t>
  </si>
  <si>
    <t>Check1</t>
  </si>
  <si>
    <t>The number can be counted in dozen(s)</t>
  </si>
  <si>
    <t>Years of world wars (I and II)?</t>
  </si>
  <si>
    <t>The number is less than the cards in a pack</t>
  </si>
  <si>
    <t>Sum of its digits is 8</t>
  </si>
  <si>
    <t>Sum of its digits is 7</t>
  </si>
  <si>
    <t>Sum of its digits is 6</t>
  </si>
  <si>
    <t>Sum of its digits is 5</t>
  </si>
  <si>
    <t>Sum of its digits is 4</t>
  </si>
  <si>
    <t>The number is more than hours in a day</t>
  </si>
  <si>
    <t>The number is greater than english alphabets</t>
  </si>
  <si>
    <t>COMPLEX GUESS</t>
  </si>
  <si>
    <t>Cell Shading</t>
  </si>
  <si>
    <t>An interesting, addictive game and a good office diversion.</t>
  </si>
  <si>
    <t>T</t>
  </si>
  <si>
    <t>One of the digit(s) is 1</t>
  </si>
  <si>
    <t>One of the digit(s) is 2</t>
  </si>
  <si>
    <t>One of the digit(s) is 3</t>
  </si>
  <si>
    <t>One of the digit(s) is 4</t>
  </si>
  <si>
    <t>One of the digit(s) is 5</t>
  </si>
  <si>
    <t>One of the digit(s) is 7</t>
  </si>
  <si>
    <t>One of the digit(s) is 8</t>
  </si>
  <si>
    <t>One of the digit(s) is 9</t>
  </si>
  <si>
    <t>One of the digit(s) is 6</t>
  </si>
  <si>
    <t>The number remains same even if its digits are swaped</t>
  </si>
  <si>
    <t>The game has a very simple objective; you have to guess a number from 1 to 100 in 10 attempts. Each time before you make an attempt, the computer gives you 2 clues at random, suggesting ranges and if you are lucky enough the number itself. With that many clues it should not be any difficult task to guess the number. However, the problem lies that only one of the two clues the computer suggests each time, is correct. And unfortuately you have to identify true clues by analysing different clues to accomplish your task. To add to your frustration, the computer hints are random and have no relevance to your guesses.</t>
  </si>
  <si>
    <t>One of the digit(s) is correct</t>
  </si>
  <si>
    <t>One of the digit(s) is correct and in right place</t>
  </si>
  <si>
    <t>False statement</t>
  </si>
  <si>
    <t>True statement</t>
  </si>
  <si>
    <t xml:space="preserve"> (Version 3.0)</t>
  </si>
  <si>
    <t>by Shehzad-ul-Haq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</si>
</sst>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Arial"/>
      <family val="0"/>
    </font>
    <font>
      <sz val="10"/>
      <color indexed="8"/>
      <name val="Arial"/>
      <family val="0"/>
    </font>
    <font>
      <b/>
      <sz val="10"/>
      <name val="Arial"/>
      <family val="2"/>
    </font>
    <font>
      <u val="single"/>
      <sz val="10"/>
      <color indexed="12"/>
      <name val="Arial"/>
      <family val="0"/>
    </font>
    <font>
      <u val="single"/>
      <sz val="10"/>
      <color indexed="36"/>
      <name val="Arial"/>
      <family val="0"/>
    </font>
    <font>
      <sz val="8"/>
      <name val="Tahoma"/>
      <family val="2"/>
    </font>
    <font>
      <b/>
      <sz val="10"/>
      <color indexed="8"/>
      <name val="Arial"/>
      <family val="0"/>
    </font>
    <font>
      <b/>
      <sz val="16"/>
      <color indexed="8"/>
      <name val="Arial"/>
      <family val="0"/>
    </font>
  </fonts>
  <fills count="6">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Fill="1" applyAlignment="1">
      <alignment/>
    </xf>
    <xf numFmtId="0" fontId="3" fillId="0" borderId="0" xfId="0" applyFont="1"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0" fillId="0" borderId="0" xfId="0" applyFill="1" applyAlignment="1" applyProtection="1">
      <alignment/>
      <protection locked="0"/>
    </xf>
    <xf numFmtId="0" fontId="0" fillId="2" borderId="0" xfId="0" applyFill="1" applyBorder="1" applyAlignment="1" applyProtection="1">
      <alignment/>
      <protection locked="0"/>
    </xf>
    <xf numFmtId="0" fontId="0" fillId="2" borderId="0" xfId="0" applyFont="1" applyFill="1" applyBorder="1" applyAlignment="1" applyProtection="1">
      <alignment horizontal="right" indent="1"/>
      <protection locked="0"/>
    </xf>
    <xf numFmtId="0" fontId="0" fillId="2" borderId="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0" fontId="0" fillId="4" borderId="0" xfId="0" applyFill="1" applyBorder="1" applyAlignment="1" applyProtection="1">
      <alignment/>
      <protection locked="0"/>
    </xf>
    <xf numFmtId="0" fontId="0" fillId="4" borderId="0" xfId="0"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2" borderId="0" xfId="0" applyFont="1" applyFill="1" applyBorder="1" applyAlignment="1" applyProtection="1">
      <alignment/>
      <protection locked="0"/>
    </xf>
    <xf numFmtId="0" fontId="2" fillId="2" borderId="0"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2" fillId="4" borderId="0" xfId="0" applyFont="1" applyFill="1" applyAlignment="1" applyProtection="1">
      <alignment/>
      <protection locked="0"/>
    </xf>
    <xf numFmtId="0" fontId="2" fillId="4" borderId="0" xfId="0" applyFont="1" applyFill="1" applyBorder="1" applyAlignment="1" applyProtection="1">
      <alignment/>
      <protection locked="0"/>
    </xf>
    <xf numFmtId="0" fontId="7" fillId="2" borderId="0" xfId="0" applyFont="1" applyFill="1" applyBorder="1" applyAlignment="1" applyProtection="1">
      <alignment horizontal="center"/>
      <protection locked="0"/>
    </xf>
    <xf numFmtId="0" fontId="1" fillId="0" borderId="0" xfId="0" applyFont="1" applyAlignment="1">
      <alignment/>
    </xf>
    <xf numFmtId="0" fontId="0" fillId="0" borderId="0" xfId="0" applyAlignment="1">
      <alignment horizontal="right"/>
    </xf>
    <xf numFmtId="0" fontId="0" fillId="0" borderId="0" xfId="0" applyAlignment="1" applyProtection="1">
      <alignment/>
      <protection/>
    </xf>
    <xf numFmtId="0" fontId="0" fillId="0" borderId="0" xfId="0" applyAlignment="1">
      <alignment horizontal="justify"/>
    </xf>
    <xf numFmtId="0" fontId="8" fillId="0" borderId="0" xfId="0" applyFon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J12"/>
  <sheetViews>
    <sheetView showGridLines="0" showRowColHeaders="0" tabSelected="1" workbookViewId="0" topLeftCell="A1">
      <selection activeCell="A1" sqref="A1"/>
    </sheetView>
  </sheetViews>
  <sheetFormatPr defaultColWidth="9.140625" defaultRowHeight="12.75"/>
  <sheetData>
    <row r="1" ht="12.75">
      <c r="A1" s="23"/>
    </row>
    <row r="3" spans="1:10" ht="12.75">
      <c r="A3" s="2" t="s">
        <v>47</v>
      </c>
      <c r="B3" s="2"/>
      <c r="D3" s="21" t="s">
        <v>66</v>
      </c>
      <c r="J3" s="22" t="s">
        <v>67</v>
      </c>
    </row>
    <row r="5" spans="1:10" ht="12.75">
      <c r="A5" s="24" t="s">
        <v>61</v>
      </c>
      <c r="B5" s="24"/>
      <c r="C5" s="24"/>
      <c r="D5" s="24"/>
      <c r="E5" s="24"/>
      <c r="F5" s="24"/>
      <c r="G5" s="24"/>
      <c r="H5" s="24"/>
      <c r="I5" s="24"/>
      <c r="J5" s="24"/>
    </row>
    <row r="6" spans="1:10" ht="12.75">
      <c r="A6" s="24"/>
      <c r="B6" s="24"/>
      <c r="C6" s="24"/>
      <c r="D6" s="24"/>
      <c r="E6" s="24"/>
      <c r="F6" s="24"/>
      <c r="G6" s="24"/>
      <c r="H6" s="24"/>
      <c r="I6" s="24"/>
      <c r="J6" s="24"/>
    </row>
    <row r="7" spans="1:10" ht="12.75">
      <c r="A7" s="24"/>
      <c r="B7" s="24"/>
      <c r="C7" s="24"/>
      <c r="D7" s="24"/>
      <c r="E7" s="24"/>
      <c r="F7" s="24"/>
      <c r="G7" s="24"/>
      <c r="H7" s="24"/>
      <c r="I7" s="24"/>
      <c r="J7" s="24"/>
    </row>
    <row r="8" spans="1:10" ht="12.75">
      <c r="A8" s="24"/>
      <c r="B8" s="24"/>
      <c r="C8" s="24"/>
      <c r="D8" s="24"/>
      <c r="E8" s="24"/>
      <c r="F8" s="24"/>
      <c r="G8" s="24"/>
      <c r="H8" s="24"/>
      <c r="I8" s="24"/>
      <c r="J8" s="24"/>
    </row>
    <row r="9" spans="1:10" ht="12.75">
      <c r="A9" s="24"/>
      <c r="B9" s="24"/>
      <c r="C9" s="24"/>
      <c r="D9" s="24"/>
      <c r="E9" s="24"/>
      <c r="F9" s="24"/>
      <c r="G9" s="24"/>
      <c r="H9" s="24"/>
      <c r="I9" s="24"/>
      <c r="J9" s="24"/>
    </row>
    <row r="10" spans="1:10" ht="12.75">
      <c r="A10" s="24"/>
      <c r="B10" s="24"/>
      <c r="C10" s="24"/>
      <c r="D10" s="24"/>
      <c r="E10" s="24"/>
      <c r="F10" s="24"/>
      <c r="G10" s="24"/>
      <c r="H10" s="24"/>
      <c r="I10" s="24"/>
      <c r="J10" s="24"/>
    </row>
    <row r="12" ht="12.75">
      <c r="A12" t="s">
        <v>49</v>
      </c>
    </row>
  </sheetData>
  <sheetProtection password="DC50" sheet="1" objects="1" scenarios="1" selectLockedCells="1"/>
  <mergeCells count="1">
    <mergeCell ref="A5:J10"/>
  </mergeCells>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A1:H35"/>
  <sheetViews>
    <sheetView showGridLines="0" showRowColHeaders="0" workbookViewId="0" topLeftCell="B1">
      <selection activeCell="C2" sqref="C2"/>
    </sheetView>
  </sheetViews>
  <sheetFormatPr defaultColWidth="9.140625" defaultRowHeight="12.75"/>
  <cols>
    <col min="1" max="1" width="9.140625" style="0" hidden="1" customWidth="1"/>
    <col min="2" max="2" width="50.7109375" style="0" customWidth="1"/>
    <col min="4" max="4" width="50.7109375" style="0" customWidth="1"/>
    <col min="5" max="5" width="9.140625" style="0" hidden="1" customWidth="1"/>
  </cols>
  <sheetData>
    <row r="1" spans="1:5" ht="12.75">
      <c r="A1" s="5"/>
      <c r="B1" s="6"/>
      <c r="C1" s="6"/>
      <c r="D1" s="6"/>
      <c r="E1" s="3"/>
    </row>
    <row r="2" spans="1:5" ht="12.75">
      <c r="A2" s="5"/>
      <c r="B2" s="7" t="str">
        <f>"Try: "&amp;Try&amp;"/10"</f>
        <v>Try: 1/10</v>
      </c>
      <c r="C2" s="9"/>
      <c r="D2" s="6"/>
      <c r="E2" s="3"/>
    </row>
    <row r="3" spans="1:5" ht="12.75">
      <c r="A3" s="5"/>
      <c r="B3" s="6"/>
      <c r="C3" s="8"/>
      <c r="D3" s="6"/>
      <c r="E3" s="3"/>
    </row>
    <row r="4" spans="1:8" ht="12.75">
      <c r="A4" s="5" t="b">
        <v>0</v>
      </c>
      <c r="B4" s="10" t="s">
        <v>27</v>
      </c>
      <c r="C4" s="11"/>
      <c r="D4" s="10" t="s">
        <v>28</v>
      </c>
      <c r="E4" s="3" t="b">
        <v>1</v>
      </c>
      <c r="G4" s="3"/>
      <c r="H4" s="3"/>
    </row>
    <row r="5" spans="1:8" ht="12.75">
      <c r="A5" s="3"/>
      <c r="B5" s="12"/>
      <c r="C5" s="13"/>
      <c r="D5" s="12"/>
      <c r="E5" s="3"/>
      <c r="G5" s="3"/>
      <c r="H5" s="3"/>
    </row>
    <row r="6" spans="1:8" ht="12.75">
      <c r="A6" s="4" t="b">
        <v>1</v>
      </c>
      <c r="B6" s="14" t="s">
        <v>45</v>
      </c>
      <c r="C6" s="18"/>
      <c r="D6" s="14" t="s">
        <v>60</v>
      </c>
      <c r="E6" s="4" t="b">
        <v>0</v>
      </c>
      <c r="G6" s="3"/>
      <c r="H6" s="3"/>
    </row>
    <row r="7" spans="1:8" ht="12.75">
      <c r="A7" s="4"/>
      <c r="B7" s="14"/>
      <c r="C7" s="17"/>
      <c r="D7" s="14"/>
      <c r="E7" s="4"/>
      <c r="G7" s="3"/>
      <c r="H7" s="3"/>
    </row>
    <row r="8" spans="1:8" ht="12.75">
      <c r="A8" s="4"/>
      <c r="B8" s="14"/>
      <c r="C8" s="14"/>
      <c r="D8" s="14"/>
      <c r="E8" s="4"/>
      <c r="G8" s="3"/>
      <c r="H8" s="3"/>
    </row>
    <row r="9" spans="1:8" ht="12.75">
      <c r="A9" s="4"/>
      <c r="B9" s="14"/>
      <c r="C9" s="17"/>
      <c r="D9" s="14"/>
      <c r="E9" s="4"/>
      <c r="G9" s="3"/>
      <c r="H9" s="3"/>
    </row>
    <row r="10" spans="1:8" ht="12.75">
      <c r="A10" s="4"/>
      <c r="B10" s="14"/>
      <c r="C10" s="14"/>
      <c r="D10" s="14"/>
      <c r="E10" s="4"/>
      <c r="G10" s="3"/>
      <c r="H10" s="3"/>
    </row>
    <row r="11" spans="1:8" ht="12.75">
      <c r="A11" s="4"/>
      <c r="B11" s="14"/>
      <c r="C11" s="17"/>
      <c r="D11" s="14"/>
      <c r="E11" s="4"/>
      <c r="G11" s="3"/>
      <c r="H11" s="3"/>
    </row>
    <row r="12" spans="1:8" ht="12.75">
      <c r="A12" s="4"/>
      <c r="B12" s="14"/>
      <c r="C12" s="14"/>
      <c r="D12" s="14"/>
      <c r="E12" s="4"/>
      <c r="G12" s="3"/>
      <c r="H12" s="3"/>
    </row>
    <row r="13" spans="1:8" ht="12.75">
      <c r="A13" s="4"/>
      <c r="B13" s="14"/>
      <c r="C13" s="17"/>
      <c r="D13" s="14"/>
      <c r="E13" s="4"/>
      <c r="G13" s="3"/>
      <c r="H13" s="3"/>
    </row>
    <row r="14" spans="1:8" ht="12.75">
      <c r="A14" s="4"/>
      <c r="B14" s="14"/>
      <c r="C14" s="14"/>
      <c r="D14" s="14"/>
      <c r="E14" s="4"/>
      <c r="G14" s="3"/>
      <c r="H14" s="3"/>
    </row>
    <row r="15" spans="1:8" ht="12.75">
      <c r="A15" s="4"/>
      <c r="B15" s="14"/>
      <c r="C15" s="17"/>
      <c r="D15" s="14"/>
      <c r="E15" s="4"/>
      <c r="G15" s="3"/>
      <c r="H15" s="3"/>
    </row>
    <row r="16" spans="1:8" ht="12.75">
      <c r="A16" s="4"/>
      <c r="B16" s="14"/>
      <c r="C16" s="14"/>
      <c r="D16" s="14"/>
      <c r="E16" s="4"/>
      <c r="G16" s="3"/>
      <c r="H16" s="3"/>
    </row>
    <row r="17" spans="1:8" ht="12.75">
      <c r="A17" s="4"/>
      <c r="B17" s="14"/>
      <c r="C17" s="17"/>
      <c r="D17" s="14"/>
      <c r="E17" s="4"/>
      <c r="G17" s="3"/>
      <c r="H17" s="3"/>
    </row>
    <row r="18" spans="1:8" ht="12.75">
      <c r="A18" s="4"/>
      <c r="B18" s="14"/>
      <c r="C18" s="14"/>
      <c r="D18" s="14"/>
      <c r="E18" s="4"/>
      <c r="G18" s="3"/>
      <c r="H18" s="3"/>
    </row>
    <row r="19" spans="1:8" ht="12.75">
      <c r="A19" s="4"/>
      <c r="B19" s="14"/>
      <c r="C19" s="17"/>
      <c r="D19" s="14"/>
      <c r="E19" s="4"/>
      <c r="G19" s="3"/>
      <c r="H19" s="3"/>
    </row>
    <row r="20" spans="1:8" ht="12.75">
      <c r="A20" s="4"/>
      <c r="B20" s="14"/>
      <c r="C20" s="14"/>
      <c r="D20" s="14"/>
      <c r="E20" s="4"/>
      <c r="G20" s="3"/>
      <c r="H20" s="3"/>
    </row>
    <row r="21" spans="1:8" ht="12.75">
      <c r="A21" s="4"/>
      <c r="B21" s="14"/>
      <c r="C21" s="17"/>
      <c r="D21" s="14"/>
      <c r="E21" s="4"/>
      <c r="G21" s="3"/>
      <c r="H21" s="3"/>
    </row>
    <row r="22" spans="1:8" ht="12.75">
      <c r="A22" s="4"/>
      <c r="B22" s="14"/>
      <c r="C22" s="14"/>
      <c r="D22" s="14"/>
      <c r="E22" s="4"/>
      <c r="G22" s="3"/>
      <c r="H22" s="3"/>
    </row>
    <row r="23" spans="1:8" ht="12.75">
      <c r="A23" s="4"/>
      <c r="B23" s="14"/>
      <c r="C23" s="17"/>
      <c r="D23" s="14"/>
      <c r="E23" s="4"/>
      <c r="G23" s="3"/>
      <c r="H23" s="3"/>
    </row>
    <row r="24" spans="1:8" ht="12.75">
      <c r="A24" s="4"/>
      <c r="B24" s="14"/>
      <c r="C24" s="14"/>
      <c r="D24" s="14"/>
      <c r="E24" s="4"/>
      <c r="G24" s="3"/>
      <c r="H24" s="3"/>
    </row>
    <row r="25" spans="1:8" ht="12.75">
      <c r="A25" s="4"/>
      <c r="B25" s="19"/>
      <c r="C25" s="17"/>
      <c r="D25" s="19"/>
      <c r="E25" s="4"/>
      <c r="G25" s="3"/>
      <c r="H25" s="3"/>
    </row>
    <row r="26" spans="1:8" ht="12.75">
      <c r="A26" s="4"/>
      <c r="B26" s="20"/>
      <c r="C26" s="15"/>
      <c r="D26" s="16"/>
      <c r="E26" s="4"/>
      <c r="G26" s="3"/>
      <c r="H26" s="3"/>
    </row>
    <row r="27" spans="1:8" ht="12.75">
      <c r="A27" s="4"/>
      <c r="B27" s="16"/>
      <c r="C27" s="15"/>
      <c r="D27" s="16"/>
      <c r="E27" s="4"/>
      <c r="G27" s="3"/>
      <c r="H27" s="3"/>
    </row>
    <row r="28" spans="1:5" ht="12.75">
      <c r="A28" s="4"/>
      <c r="B28" s="4"/>
      <c r="C28" s="4"/>
      <c r="D28" s="4"/>
      <c r="E28" s="4"/>
    </row>
    <row r="29" spans="1:5" ht="12.75">
      <c r="A29" s="4"/>
      <c r="B29" s="4"/>
      <c r="C29" s="4"/>
      <c r="D29" s="4"/>
      <c r="E29" s="4"/>
    </row>
    <row r="30" spans="1:5" ht="12.75">
      <c r="A30" s="4"/>
      <c r="B30" s="4"/>
      <c r="C30" s="4"/>
      <c r="D30" s="4"/>
      <c r="E30" s="4"/>
    </row>
    <row r="31" spans="1:5" ht="20.25">
      <c r="A31" s="4"/>
      <c r="B31" s="25"/>
      <c r="C31" s="25"/>
      <c r="D31" s="25"/>
      <c r="E31" s="4"/>
    </row>
    <row r="32" spans="1:5" ht="12.75">
      <c r="A32" s="4"/>
      <c r="B32" s="4"/>
      <c r="C32" s="4"/>
      <c r="D32" s="4"/>
      <c r="E32" s="4"/>
    </row>
    <row r="33" spans="1:5" ht="12.75">
      <c r="A33" s="4"/>
      <c r="B33" s="4"/>
      <c r="C33" s="4"/>
      <c r="D33" s="4"/>
      <c r="E33" s="4"/>
    </row>
    <row r="34" spans="1:5" ht="12.75">
      <c r="A34" s="4"/>
      <c r="B34" s="4"/>
      <c r="C34" s="4"/>
      <c r="D34" s="4"/>
      <c r="E34" s="4"/>
    </row>
    <row r="35" spans="1:5" ht="12.75">
      <c r="A35" s="4"/>
      <c r="B35" s="4"/>
      <c r="C35" s="4"/>
      <c r="D35" s="4"/>
      <c r="E35" s="4"/>
    </row>
  </sheetData>
  <sheetProtection password="DC50" sheet="1" objects="1" scenarios="1" formatCells="0" selectLockedCells="1"/>
  <protectedRanges>
    <protectedRange password="DC50" sqref="A1:B28 D1:E28 C7:C28 C1:C5" name="Range1"/>
  </protectedRanges>
  <mergeCells count="1">
    <mergeCell ref="B31:D31"/>
  </mergeCells>
  <printOptions/>
  <pageMargins left="0.75" right="0.75" top="1" bottom="1" header="0.5" footer="0.5"/>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Sheet2"/>
  <dimension ref="A2:L63"/>
  <sheetViews>
    <sheetView workbookViewId="0" topLeftCell="A2">
      <pane ySplit="3" topLeftCell="BM5" activePane="bottomLeft" state="frozen"/>
      <selection pane="topLeft" activeCell="A2" sqref="A2"/>
      <selection pane="bottomLeft" activeCell="C47" sqref="C47"/>
    </sheetView>
  </sheetViews>
  <sheetFormatPr defaultColWidth="9.140625" defaultRowHeight="12.75"/>
  <cols>
    <col min="1" max="1" width="49.421875" style="0" bestFit="1" customWidth="1"/>
  </cols>
  <sheetData>
    <row r="2" spans="2:9" ht="12.75">
      <c r="B2" s="2" t="s">
        <v>2</v>
      </c>
      <c r="C2">
        <v>72</v>
      </c>
      <c r="E2" s="2" t="s">
        <v>26</v>
      </c>
      <c r="F2">
        <f>COUNTA(A7:A56)</f>
        <v>50</v>
      </c>
      <c r="H2" s="2" t="s">
        <v>48</v>
      </c>
      <c r="I2">
        <v>2</v>
      </c>
    </row>
    <row r="3" spans="2:3" ht="12.75">
      <c r="B3" s="2" t="s">
        <v>1</v>
      </c>
      <c r="C3">
        <f>Main!C2</f>
        <v>0</v>
      </c>
    </row>
    <row r="4" spans="2:3" ht="12.75">
      <c r="B4" s="2" t="s">
        <v>0</v>
      </c>
      <c r="C4">
        <v>1</v>
      </c>
    </row>
    <row r="6" spans="2:5" ht="12.75">
      <c r="B6" s="2" t="s">
        <v>21</v>
      </c>
      <c r="C6" s="2"/>
      <c r="D6" s="2" t="s">
        <v>36</v>
      </c>
      <c r="E6" s="2" t="s">
        <v>22</v>
      </c>
    </row>
    <row r="7" spans="1:12" ht="12.75">
      <c r="A7" t="s">
        <v>10</v>
      </c>
      <c r="C7" t="str">
        <f aca="true" t="shared" si="0" ref="C7:C14">A7&amp;B7</f>
        <v>Your guess is more than twice</v>
      </c>
      <c r="E7" t="b">
        <f>Guess/2&gt;Number</f>
        <v>0</v>
      </c>
      <c r="J7" t="s">
        <v>65</v>
      </c>
      <c r="K7">
        <f>COUNTIF(E7:E56,"TRUE")</f>
        <v>18</v>
      </c>
      <c r="L7">
        <f>K7/GList</f>
        <v>0.36</v>
      </c>
    </row>
    <row r="8" spans="1:12" ht="12.75">
      <c r="A8" t="s">
        <v>11</v>
      </c>
      <c r="C8" t="str">
        <f t="shared" si="0"/>
        <v>Your guess is more than 3 times</v>
      </c>
      <c r="E8" t="b">
        <f>Guess/3&gt;Number</f>
        <v>0</v>
      </c>
      <c r="J8" t="s">
        <v>64</v>
      </c>
      <c r="K8">
        <f>COUNTIF(E7:E56,"FALSE")</f>
        <v>32</v>
      </c>
      <c r="L8">
        <f>K8/GList</f>
        <v>0.64</v>
      </c>
    </row>
    <row r="9" spans="1:5" ht="12.75">
      <c r="A9" t="s">
        <v>12</v>
      </c>
      <c r="C9" t="str">
        <f t="shared" si="0"/>
        <v>Your guess is more than 5 times</v>
      </c>
      <c r="E9" t="b">
        <f>Guess/5&gt;Number</f>
        <v>0</v>
      </c>
    </row>
    <row r="10" spans="1:12" ht="12.75">
      <c r="A10" t="s">
        <v>13</v>
      </c>
      <c r="C10" t="str">
        <f t="shared" si="0"/>
        <v>Your guess is more than 10 times</v>
      </c>
      <c r="E10" t="b">
        <f>Guess/10&gt;Number</f>
        <v>0</v>
      </c>
      <c r="K10">
        <f>SUM(K7:K9)</f>
        <v>50</v>
      </c>
      <c r="L10">
        <f>SUM(L7:L9)</f>
        <v>1</v>
      </c>
    </row>
    <row r="11" spans="1:5" ht="12.75">
      <c r="A11" t="s">
        <v>14</v>
      </c>
      <c r="C11" t="str">
        <f t="shared" si="0"/>
        <v>Your guess is less than twice</v>
      </c>
      <c r="E11" t="b">
        <f>Guess*2&lt;Number</f>
        <v>1</v>
      </c>
    </row>
    <row r="12" spans="1:5" ht="12.75">
      <c r="A12" t="s">
        <v>15</v>
      </c>
      <c r="C12" t="str">
        <f t="shared" si="0"/>
        <v>Your guess is less than 3 times</v>
      </c>
      <c r="E12" t="b">
        <f>Guess*3&lt;Number</f>
        <v>1</v>
      </c>
    </row>
    <row r="13" spans="1:5" ht="12.75">
      <c r="A13" t="s">
        <v>16</v>
      </c>
      <c r="C13" t="str">
        <f t="shared" si="0"/>
        <v>Your guess is less than 5 times</v>
      </c>
      <c r="E13" t="b">
        <f>Guess*5&lt;Number</f>
        <v>1</v>
      </c>
    </row>
    <row r="14" spans="1:5" ht="12.75">
      <c r="A14" t="s">
        <v>19</v>
      </c>
      <c r="C14" t="str">
        <f t="shared" si="0"/>
        <v>Your guess is less than 10 times</v>
      </c>
      <c r="E14" t="b">
        <f>Guess*10&lt;Number</f>
        <v>1</v>
      </c>
    </row>
    <row r="15" spans="1:5" ht="12.75">
      <c r="A15" t="s">
        <v>62</v>
      </c>
      <c r="C15" t="str">
        <f>A15&amp;B15</f>
        <v>One of the digit(s) is correct</v>
      </c>
      <c r="E15" t="b">
        <f>OR(LEFT(Number,1)=LEFT(Guess,1),LEFT(Number,1)=RIGHT(Guess,1),RIGHT(Number,1)=LEFT(Guess,1),RIGHT(Number,1)=RIGHT(Guess,1))</f>
        <v>0</v>
      </c>
    </row>
    <row r="16" spans="1:5" ht="12.75">
      <c r="A16" t="s">
        <v>63</v>
      </c>
      <c r="C16" t="str">
        <f>A16&amp;B16</f>
        <v>One of the digit(s) is correct and in right place</v>
      </c>
      <c r="E16" t="b">
        <f>OR(LEFT(Number,1)=LEFT(Guess,1),RIGHT(Number,1)=RIGHT(Guess,1))</f>
        <v>0</v>
      </c>
    </row>
    <row r="17" spans="1:5" ht="12.75">
      <c r="A17" t="s">
        <v>3</v>
      </c>
      <c r="B17">
        <f ca="1">ROUND(RAND()*100,0)</f>
        <v>16</v>
      </c>
      <c r="C17" t="str">
        <f aca="true" t="shared" si="1" ref="C17:C38">A17&amp;B17</f>
        <v>The number is greater than 16</v>
      </c>
      <c r="E17" t="b">
        <f>Number&gt;B17</f>
        <v>1</v>
      </c>
    </row>
    <row r="18" spans="1:5" ht="12.75">
      <c r="A18" t="s">
        <v>4</v>
      </c>
      <c r="B18">
        <f>B17+1</f>
        <v>17</v>
      </c>
      <c r="C18" t="str">
        <f t="shared" si="1"/>
        <v>The number is lower than 17</v>
      </c>
      <c r="E18" t="b">
        <f>Number&lt;B18</f>
        <v>0</v>
      </c>
    </row>
    <row r="19" spans="1:5" ht="12.75">
      <c r="A19" t="s">
        <v>5</v>
      </c>
      <c r="C19" t="str">
        <f t="shared" si="1"/>
        <v>The number is an odd number</v>
      </c>
      <c r="E19" t="b">
        <f>INT(Number/2)&lt;&gt;Number/2</f>
        <v>0</v>
      </c>
    </row>
    <row r="20" spans="1:5" ht="12.75">
      <c r="A20" t="s">
        <v>6</v>
      </c>
      <c r="C20" t="str">
        <f t="shared" si="1"/>
        <v>The number is an even number</v>
      </c>
      <c r="E20" t="b">
        <f>INT(Number/2)=Number/2</f>
        <v>1</v>
      </c>
    </row>
    <row r="21" spans="1:5" ht="12.75">
      <c r="A21" t="s">
        <v>7</v>
      </c>
      <c r="C21" t="str">
        <f t="shared" si="1"/>
        <v>The number is a prime number</v>
      </c>
      <c r="E21" t="b">
        <f>OR(Number=2,Number=3,Number=5,Number=7,Number=11,Number=13,Number=17,Number=19,Number=23,Number=29,Number=31,Number=37,Number=41,Number=43,Number=47,Number=53,Number=59,Number=61,Number=67,Number=71,Number=73,Number=79,Number=83,Number=89,Number=97)</f>
        <v>0</v>
      </c>
    </row>
    <row r="22" spans="1:5" ht="12.75">
      <c r="A22" t="s">
        <v>8</v>
      </c>
      <c r="C22" t="str">
        <f t="shared" si="1"/>
        <v>The number is a perfect number</v>
      </c>
      <c r="E22" t="b">
        <f>OR(Number=6,Number=28)</f>
        <v>0</v>
      </c>
    </row>
    <row r="23" spans="1:5" ht="12.75">
      <c r="A23" t="s">
        <v>17</v>
      </c>
      <c r="C23" t="str">
        <f t="shared" si="1"/>
        <v>The number is a perfect square</v>
      </c>
      <c r="E23" t="b">
        <f>INT(SQRT(Number))=SQRT(Number)</f>
        <v>0</v>
      </c>
    </row>
    <row r="24" spans="1:5" ht="12.75">
      <c r="A24" t="s">
        <v>18</v>
      </c>
      <c r="C24" t="str">
        <f t="shared" si="1"/>
        <v>The number is a perfect cube</v>
      </c>
      <c r="E24" t="b">
        <f>OR(Number=1,Number=8,Number=27,Number=64)</f>
        <v>0</v>
      </c>
    </row>
    <row r="25" spans="1:5" ht="12.75">
      <c r="A25" t="s">
        <v>37</v>
      </c>
      <c r="C25" t="str">
        <f>A25&amp;B25</f>
        <v>The number can be counted in dozen(s)</v>
      </c>
      <c r="E25" t="b">
        <f>INT(Number/12)=Number/12</f>
        <v>1</v>
      </c>
    </row>
    <row r="26" spans="1:5" ht="12.75">
      <c r="A26" t="s">
        <v>9</v>
      </c>
      <c r="C26" t="str">
        <f t="shared" si="1"/>
        <v>The number is thought to be unlucky</v>
      </c>
      <c r="E26" t="b">
        <f>Number=13</f>
        <v>0</v>
      </c>
    </row>
    <row r="27" spans="1:5" ht="12.75">
      <c r="A27" t="s">
        <v>25</v>
      </c>
      <c r="B27">
        <f ca="1">ROUND(RAND()*10,0)+1</f>
        <v>9</v>
      </c>
      <c r="C27" t="str">
        <f t="shared" si="1"/>
        <v>The number is a multiple of 9</v>
      </c>
      <c r="E27" t="b">
        <f>INT(Number/B27)=Number/B27</f>
        <v>1</v>
      </c>
    </row>
    <row r="28" spans="1:5" ht="12.75">
      <c r="A28" t="s">
        <v>24</v>
      </c>
      <c r="B28">
        <f>B27</f>
        <v>9</v>
      </c>
      <c r="C28" t="str">
        <f t="shared" si="1"/>
        <v>The number is divisible by 9</v>
      </c>
      <c r="E28" t="b">
        <f>INT(Number/B28)=Number/B28</f>
        <v>1</v>
      </c>
    </row>
    <row r="29" spans="1:5" ht="12.75">
      <c r="A29" t="s">
        <v>23</v>
      </c>
      <c r="B29">
        <f ca="1">ROUND(RAND()*100,0)</f>
        <v>84</v>
      </c>
      <c r="C29" t="str">
        <f t="shared" si="1"/>
        <v>The number is 84</v>
      </c>
      <c r="E29" t="b">
        <f>Number=B29</f>
        <v>0</v>
      </c>
    </row>
    <row r="30" spans="1:5" ht="12.75">
      <c r="A30" t="s">
        <v>20</v>
      </c>
      <c r="C30" t="str">
        <f t="shared" si="1"/>
        <v>The number is on a dial pad of a phone</v>
      </c>
      <c r="E30" t="b">
        <f>AND(Number&gt;=0,Number&lt;=9)</f>
        <v>0</v>
      </c>
    </row>
    <row r="31" spans="1:5" ht="12.75">
      <c r="A31" t="s">
        <v>39</v>
      </c>
      <c r="C31" t="str">
        <f t="shared" si="1"/>
        <v>The number is less than the cards in a pack</v>
      </c>
      <c r="E31" t="b">
        <f>Number&lt;52</f>
        <v>0</v>
      </c>
    </row>
    <row r="32" spans="1:5" ht="12.75">
      <c r="A32" t="s">
        <v>45</v>
      </c>
      <c r="C32" t="str">
        <f t="shared" si="1"/>
        <v>The number is more than hours in a day</v>
      </c>
      <c r="D32" t="s">
        <v>50</v>
      </c>
      <c r="E32" t="b">
        <f>Number&gt;24</f>
        <v>1</v>
      </c>
    </row>
    <row r="33" spans="1:5" ht="12.75">
      <c r="A33" t="s">
        <v>33</v>
      </c>
      <c r="C33" t="str">
        <f t="shared" si="1"/>
        <v>The number is more than days in a week</v>
      </c>
      <c r="E33" t="b">
        <f>Number&gt;7</f>
        <v>1</v>
      </c>
    </row>
    <row r="34" spans="1:5" ht="12.75">
      <c r="A34" t="s">
        <v>34</v>
      </c>
      <c r="C34" t="str">
        <f t="shared" si="1"/>
        <v>The number is more than weeks in a year</v>
      </c>
      <c r="E34" t="b">
        <f>Number&gt;52</f>
        <v>1</v>
      </c>
    </row>
    <row r="35" spans="1:5" ht="12.75">
      <c r="A35" t="s">
        <v>35</v>
      </c>
      <c r="C35" t="str">
        <f t="shared" si="1"/>
        <v>The number is more than months in a year</v>
      </c>
      <c r="E35" t="b">
        <f>Number&gt;12</f>
        <v>1</v>
      </c>
    </row>
    <row r="36" spans="1:5" ht="12.75">
      <c r="A36" t="s">
        <v>38</v>
      </c>
      <c r="C36" t="str">
        <f t="shared" si="1"/>
        <v>Years of world wars (I and II)?</v>
      </c>
      <c r="E36" t="b">
        <f>OR(AND(Number&gt;=14,Number&lt;=18),AND(Number&gt;=39,Number&lt;=45))</f>
        <v>0</v>
      </c>
    </row>
    <row r="37" spans="1:5" ht="12.75">
      <c r="A37" t="s">
        <v>46</v>
      </c>
      <c r="C37" t="str">
        <f t="shared" si="1"/>
        <v>The number is greater than english alphabets</v>
      </c>
      <c r="E37" t="b">
        <f>Number&gt;26</f>
        <v>1</v>
      </c>
    </row>
    <row r="38" spans="1:5" ht="12.75">
      <c r="A38" t="s">
        <v>60</v>
      </c>
      <c r="C38" t="str">
        <f t="shared" si="1"/>
        <v>The number remains same even if its digits are swaped</v>
      </c>
      <c r="D38" t="s">
        <v>50</v>
      </c>
      <c r="E38" t="b">
        <f>INT(Number/11)=Number/11</f>
        <v>0</v>
      </c>
    </row>
    <row r="39" spans="1:5" ht="12.75">
      <c r="A39" t="s">
        <v>29</v>
      </c>
      <c r="C39" t="str">
        <f aca="true" t="shared" si="2" ref="C39:C44">A39&amp;B39</f>
        <v>Sum of its digits is 9</v>
      </c>
      <c r="E39" t="b">
        <f>INT(Number/9)=Number/9</f>
        <v>1</v>
      </c>
    </row>
    <row r="40" spans="1:5" ht="12.75">
      <c r="A40" t="s">
        <v>40</v>
      </c>
      <c r="C40" t="str">
        <f t="shared" si="2"/>
        <v>Sum of its digits is 8</v>
      </c>
      <c r="E40" t="b">
        <f>OR(Number=8,Number=17,Number=26,Number=35,Number=44,Number=53,Number=62,Number=71,Number=80)</f>
        <v>0</v>
      </c>
    </row>
    <row r="41" spans="1:5" ht="12.75">
      <c r="A41" t="s">
        <v>41</v>
      </c>
      <c r="C41" t="str">
        <f t="shared" si="2"/>
        <v>Sum of its digits is 7</v>
      </c>
      <c r="E41" t="b">
        <f>OR(Number=7,Number=16,Number=25,Number=34,Number=43,Number=52,Number=61,Number=70)</f>
        <v>0</v>
      </c>
    </row>
    <row r="42" spans="1:5" ht="12.75">
      <c r="A42" t="s">
        <v>42</v>
      </c>
      <c r="C42" t="str">
        <f t="shared" si="2"/>
        <v>Sum of its digits is 6</v>
      </c>
      <c r="E42" t="b">
        <f>OR(Number=6,Number=15,Number=24,Number=33,Number=42,Number=51,Number=60)</f>
        <v>0</v>
      </c>
    </row>
    <row r="43" spans="1:5" ht="12.75">
      <c r="A43" t="s">
        <v>43</v>
      </c>
      <c r="C43" t="str">
        <f t="shared" si="2"/>
        <v>Sum of its digits is 5</v>
      </c>
      <c r="E43" t="b">
        <f>OR(Number=5,Number=14,Number=23,Number=32,Number=41,Number=50)</f>
        <v>0</v>
      </c>
    </row>
    <row r="44" spans="1:5" ht="12.75">
      <c r="A44" t="s">
        <v>44</v>
      </c>
      <c r="C44" t="str">
        <f t="shared" si="2"/>
        <v>Sum of its digits is 4</v>
      </c>
      <c r="E44" t="b">
        <f>OR(Number=4,Number=13,Number=22,Number=31,Number=40)</f>
        <v>0</v>
      </c>
    </row>
    <row r="45" spans="1:5" ht="12.75">
      <c r="A45" t="s">
        <v>30</v>
      </c>
      <c r="C45" t="str">
        <f>A45&amp;B45</f>
        <v>It’s a two digit number</v>
      </c>
      <c r="E45" t="b">
        <f>Number&gt;9</f>
        <v>1</v>
      </c>
    </row>
    <row r="46" spans="1:5" ht="12.75">
      <c r="A46" t="s">
        <v>31</v>
      </c>
      <c r="C46" t="str">
        <f>A46&amp;B46</f>
        <v>One of the digits is 0</v>
      </c>
      <c r="E46" t="b">
        <f>INT(Number/10)=Number/10</f>
        <v>0</v>
      </c>
    </row>
    <row r="47" spans="1:5" ht="12.75">
      <c r="A47" t="s">
        <v>51</v>
      </c>
      <c r="C47" t="str">
        <f aca="true" t="shared" si="3" ref="C47:C55">A47&amp;B47</f>
        <v>One of the digit(s) is 1</v>
      </c>
      <c r="E47" s="1" t="b">
        <f>OR(VALUE(LEFT(Number,1))=1,VALUE(RIGHT(Number,1))=1)</f>
        <v>0</v>
      </c>
    </row>
    <row r="48" spans="1:5" ht="12.75">
      <c r="A48" t="s">
        <v>52</v>
      </c>
      <c r="C48" t="str">
        <f t="shared" si="3"/>
        <v>One of the digit(s) is 2</v>
      </c>
      <c r="E48" s="1" t="b">
        <f>OR(VALUE(LEFT(Number,1))=2,VALUE(RIGHT(Number,1))=2)</f>
        <v>1</v>
      </c>
    </row>
    <row r="49" spans="1:5" ht="12.75">
      <c r="A49" t="s">
        <v>53</v>
      </c>
      <c r="C49" t="str">
        <f t="shared" si="3"/>
        <v>One of the digit(s) is 3</v>
      </c>
      <c r="E49" s="1" t="b">
        <f>OR(VALUE(LEFT(Number,1))=3,VALUE(RIGHT(Number,1))=3)</f>
        <v>0</v>
      </c>
    </row>
    <row r="50" spans="1:5" ht="12.75">
      <c r="A50" t="s">
        <v>54</v>
      </c>
      <c r="C50" t="str">
        <f t="shared" si="3"/>
        <v>One of the digit(s) is 4</v>
      </c>
      <c r="E50" s="1" t="b">
        <f>OR(VALUE(LEFT(Number,1))=4,VALUE(RIGHT(Number,1))=4)</f>
        <v>0</v>
      </c>
    </row>
    <row r="51" spans="1:5" ht="12.75">
      <c r="A51" t="s">
        <v>55</v>
      </c>
      <c r="C51" t="str">
        <f t="shared" si="3"/>
        <v>One of the digit(s) is 5</v>
      </c>
      <c r="E51" s="1" t="b">
        <f>OR(VALUE(LEFT(Number,1))=5,VALUE(RIGHT(Number,1))=5)</f>
        <v>0</v>
      </c>
    </row>
    <row r="52" spans="1:5" ht="12.75">
      <c r="A52" t="s">
        <v>59</v>
      </c>
      <c r="C52" t="str">
        <f t="shared" si="3"/>
        <v>One of the digit(s) is 6</v>
      </c>
      <c r="E52" s="1" t="b">
        <f>OR(VALUE(LEFT(Number,1))=6,VALUE(RIGHT(Number,1))=6)</f>
        <v>0</v>
      </c>
    </row>
    <row r="53" spans="1:5" ht="12.75">
      <c r="A53" t="s">
        <v>56</v>
      </c>
      <c r="C53" t="str">
        <f t="shared" si="3"/>
        <v>One of the digit(s) is 7</v>
      </c>
      <c r="E53" s="1" t="b">
        <f>OR(VALUE(LEFT(Number,1))=7,VALUE(RIGHT(Number,1))=7)</f>
        <v>1</v>
      </c>
    </row>
    <row r="54" spans="1:5" ht="12.75">
      <c r="A54" t="s">
        <v>57</v>
      </c>
      <c r="C54" t="str">
        <f t="shared" si="3"/>
        <v>One of the digit(s) is 8</v>
      </c>
      <c r="E54" s="1" t="b">
        <f>OR(VALUE(LEFT(Number,1))=8,VALUE(RIGHT(Number,1))=8)</f>
        <v>0</v>
      </c>
    </row>
    <row r="55" spans="1:5" ht="12.75">
      <c r="A55" t="s">
        <v>58</v>
      </c>
      <c r="C55" t="str">
        <f t="shared" si="3"/>
        <v>One of the digit(s) is 9</v>
      </c>
      <c r="E55" s="1" t="b">
        <f>OR(VALUE(LEFT(Number,1))=9,VALUE(RIGHT(Number,1))=9)</f>
        <v>0</v>
      </c>
    </row>
    <row r="56" spans="1:5" ht="12.75">
      <c r="A56" t="s">
        <v>32</v>
      </c>
      <c r="C56" t="str">
        <f>A56&amp;B56</f>
        <v>The number is a teen</v>
      </c>
      <c r="E56" s="1" t="b">
        <f>AND(Number&gt;=13,Number&lt;=19)</f>
        <v>0</v>
      </c>
    </row>
    <row r="63" ht="12.75">
      <c r="D63">
        <f>COUNTIF(D7:D61,"T")</f>
        <v>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Complex Guess (V 2.0)</dc:title>
  <dc:subject/>
  <dc:creator>Shehzad ul Haq</dc:creator>
  <cp:keywords/>
  <dc:description/>
  <cp:lastModifiedBy>Jennifer Wyld</cp:lastModifiedBy>
  <dcterms:created xsi:type="dcterms:W3CDTF">2006-11-09T16:58:39Z</dcterms:created>
  <dcterms:modified xsi:type="dcterms:W3CDTF">2007-11-10T05:11:54Z</dcterms:modified>
  <cp:category/>
  <cp:version/>
  <cp:contentType/>
  <cp:contentStatus/>
</cp:coreProperties>
</file>