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516"/>
  <workbookPr codeName="ThisWorkbook" autoCompressPictures="0"/>
  <bookViews>
    <workbookView xWindow="240" yWindow="240" windowWidth="24800" windowHeight="15360" tabRatio="500"/>
  </bookViews>
  <sheets>
    <sheet name="KPI Dashboard" sheetId="1" r:id="rId1"/>
    <sheet name="KPI Data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2" l="1"/>
  <c r="L10" i="2"/>
  <c r="G5" i="2"/>
  <c r="L5" i="2"/>
  <c r="G4" i="2"/>
  <c r="L4" i="2"/>
  <c r="G6" i="2"/>
  <c r="L6" i="2"/>
  <c r="G7" i="2"/>
  <c r="L7" i="2"/>
  <c r="G8" i="2"/>
  <c r="L8" i="2"/>
  <c r="G9" i="2"/>
  <c r="L9" i="2"/>
  <c r="G11" i="2"/>
  <c r="L11" i="2"/>
  <c r="G12" i="2"/>
  <c r="L12" i="2"/>
  <c r="G13" i="2"/>
  <c r="L13" i="2"/>
  <c r="L14" i="2"/>
  <c r="F14" i="2"/>
  <c r="K4" i="2"/>
  <c r="K5" i="2"/>
  <c r="K6" i="2"/>
  <c r="K7" i="2"/>
  <c r="K8" i="2"/>
  <c r="K9" i="2"/>
  <c r="K10" i="2"/>
  <c r="K11" i="2"/>
  <c r="K12" i="2"/>
  <c r="K13" i="2"/>
  <c r="K14" i="2"/>
  <c r="G14" i="2"/>
  <c r="D14" i="2"/>
  <c r="E4" i="2"/>
  <c r="E5" i="2"/>
  <c r="E6" i="2"/>
  <c r="E7" i="2"/>
  <c r="E8" i="2"/>
  <c r="E9" i="2"/>
  <c r="E10" i="2"/>
  <c r="E11" i="2"/>
  <c r="E12" i="2"/>
  <c r="E13" i="2"/>
  <c r="E14" i="2"/>
  <c r="H14" i="2"/>
  <c r="I14" i="2"/>
  <c r="J4" i="2"/>
  <c r="J5" i="2"/>
  <c r="J6" i="2"/>
  <c r="J7" i="2"/>
  <c r="J8" i="2"/>
  <c r="J9" i="2"/>
  <c r="J10" i="2"/>
  <c r="J11" i="2"/>
  <c r="J12" i="2"/>
  <c r="J13" i="2"/>
  <c r="J14" i="2"/>
  <c r="C14" i="2"/>
</calcChain>
</file>

<file path=xl/sharedStrings.xml><?xml version="1.0" encoding="utf-8"?>
<sst xmlns="http://schemas.openxmlformats.org/spreadsheetml/2006/main" count="34" uniqueCount="31">
  <si>
    <t>BUDGET</t>
  </si>
  <si>
    <t>ACTUAL</t>
  </si>
  <si>
    <t>REMAINDER</t>
  </si>
  <si>
    <t>CALENDAR</t>
  </si>
  <si>
    <t>PRODUCTS</t>
  </si>
  <si>
    <t>NO.</t>
  </si>
  <si>
    <t>NAME</t>
  </si>
  <si>
    <t>ITEM 1</t>
  </si>
  <si>
    <t>ITEM 2</t>
  </si>
  <si>
    <t>ITEM 3</t>
  </si>
  <si>
    <t>ITEM 5</t>
  </si>
  <si>
    <t>ITEM 4</t>
  </si>
  <si>
    <t>ITEM 6</t>
  </si>
  <si>
    <t>ITEM 7</t>
  </si>
  <si>
    <t>ITEM 8</t>
  </si>
  <si>
    <t>ITEM 9</t>
  </si>
  <si>
    <t>ITEM 10</t>
  </si>
  <si>
    <t>REVENUE</t>
  </si>
  <si>
    <t>GOAL</t>
  </si>
  <si>
    <t>DEBT TO EQUITY RATIO</t>
  </si>
  <si>
    <t>NET EXPENSES</t>
  </si>
  <si>
    <t>PROFIT MARGINS</t>
  </si>
  <si>
    <t>NET</t>
  </si>
  <si>
    <t>GROSS</t>
  </si>
  <si>
    <t>KPI DATA</t>
  </si>
  <si>
    <t>ADDITIONAL</t>
  </si>
  <si>
    <t>TOTAL</t>
  </si>
  <si>
    <t>DEBT</t>
  </si>
  <si>
    <t>EQUITY</t>
  </si>
  <si>
    <t>KPI DASHBOARD</t>
  </si>
  <si>
    <t>Learn More About Dashboards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</si>
</sst>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Arial"/>
    </font>
    <font>
      <b/>
      <sz val="10"/>
      <color indexed="9"/>
      <name val="Arial"/>
    </font>
    <font>
      <sz val="10"/>
      <color indexed="8"/>
      <name val="Arial"/>
    </font>
    <font>
      <b/>
      <sz val="12"/>
      <color theme="1"/>
      <name val="Calibri"/>
      <family val="2"/>
      <scheme val="minor"/>
    </font>
    <font>
      <b/>
      <sz val="12"/>
      <color indexed="9"/>
      <name val="Arial"/>
    </font>
    <font>
      <b/>
      <sz val="10"/>
      <color rgb="FF00B050"/>
      <name val="Arial"/>
    </font>
    <font>
      <b/>
      <sz val="10"/>
      <color rgb="FF009844"/>
      <name val="Arial"/>
    </font>
    <font>
      <b/>
      <sz val="10"/>
      <color theme="9" tint="-0.499984740745262"/>
      <name val="Arial"/>
    </font>
    <font>
      <b/>
      <sz val="10"/>
      <color theme="7" tint="-0.499984740745262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2"/>
      <color theme="9" tint="-0.249977111117893"/>
      <name val="Times New Roman"/>
    </font>
    <font>
      <sz val="8"/>
      <name val="Verdana"/>
    </font>
    <font>
      <u/>
      <sz val="24"/>
      <color rgb="FF0000FF"/>
      <name val="Calibri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ED7C00"/>
        <bgColor indexed="64"/>
      </patternFill>
    </fill>
    <fill>
      <patternFill patternType="solid">
        <fgColor rgb="FFF1B93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6A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9844"/>
        <bgColor indexed="64"/>
      </patternFill>
    </fill>
    <fill>
      <patternFill patternType="solid">
        <fgColor rgb="FF79AE40"/>
        <bgColor indexed="64"/>
      </patternFill>
    </fill>
    <fill>
      <patternFill patternType="solid">
        <fgColor rgb="FFD0E08D"/>
        <bgColor indexed="64"/>
      </patternFill>
    </fill>
    <fill>
      <patternFill patternType="solid">
        <fgColor theme="7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/>
    </xf>
    <xf numFmtId="164" fontId="8" fillId="0" borderId="0" xfId="0" applyNumberFormat="1" applyFont="1"/>
    <xf numFmtId="164" fontId="9" fillId="0" borderId="0" xfId="0" applyNumberFormat="1" applyFont="1"/>
    <xf numFmtId="164" fontId="10" fillId="0" borderId="0" xfId="0" applyNumberFormat="1" applyFont="1"/>
    <xf numFmtId="9" fontId="11" fillId="0" borderId="0" xfId="2" applyNumberFormat="1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indent="1"/>
    </xf>
    <xf numFmtId="0" fontId="5" fillId="0" borderId="1" xfId="0" applyFont="1" applyBorder="1"/>
    <xf numFmtId="164" fontId="5" fillId="0" borderId="1" xfId="1" applyNumberFormat="1" applyFont="1" applyBorder="1" applyAlignment="1">
      <alignment horizontal="right"/>
    </xf>
    <xf numFmtId="164" fontId="5" fillId="0" borderId="1" xfId="0" applyNumberFormat="1" applyFont="1" applyBorder="1"/>
    <xf numFmtId="9" fontId="5" fillId="0" borderId="1" xfId="2" applyFont="1" applyBorder="1" applyAlignment="1">
      <alignment horizontal="center"/>
    </xf>
    <xf numFmtId="0" fontId="5" fillId="7" borderId="1" xfId="0" applyFont="1" applyFill="1" applyBorder="1" applyAlignment="1">
      <alignment horizontal="right" indent="1"/>
    </xf>
    <xf numFmtId="0" fontId="5" fillId="7" borderId="1" xfId="0" applyFont="1" applyFill="1" applyBorder="1"/>
    <xf numFmtId="164" fontId="5" fillId="8" borderId="1" xfId="1" applyNumberFormat="1" applyFont="1" applyFill="1" applyBorder="1" applyAlignment="1">
      <alignment horizontal="right"/>
    </xf>
    <xf numFmtId="164" fontId="5" fillId="17" borderId="1" xfId="0" applyNumberFormat="1" applyFont="1" applyFill="1" applyBorder="1"/>
    <xf numFmtId="164" fontId="5" fillId="14" borderId="1" xfId="1" applyNumberFormat="1" applyFont="1" applyFill="1" applyBorder="1" applyAlignment="1">
      <alignment horizontal="right"/>
    </xf>
    <xf numFmtId="9" fontId="5" fillId="10" borderId="1" xfId="2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" fontId="5" fillId="9" borderId="1" xfId="0" applyNumberFormat="1" applyFont="1" applyFill="1" applyBorder="1" applyAlignment="1">
      <alignment horizontal="center"/>
    </xf>
    <xf numFmtId="164" fontId="5" fillId="9" borderId="1" xfId="0" applyNumberFormat="1" applyFont="1" applyFill="1" applyBorder="1" applyAlignment="1">
      <alignment horizontal="center"/>
    </xf>
    <xf numFmtId="0" fontId="0" fillId="0" borderId="0" xfId="0" applyAlignment="1"/>
    <xf numFmtId="0" fontId="14" fillId="0" borderId="0" xfId="0" applyFont="1" applyBorder="1" applyAlignment="1">
      <alignment horizontal="left" vertical="center" indent="1"/>
    </xf>
    <xf numFmtId="0" fontId="16" fillId="10" borderId="2" xfId="5" applyFont="1" applyFill="1" applyBorder="1" applyAlignment="1">
      <alignment horizontal="center" vertical="center"/>
    </xf>
    <xf numFmtId="0" fontId="16" fillId="10" borderId="3" xfId="5" applyFont="1" applyFill="1" applyBorder="1" applyAlignment="1">
      <alignment horizontal="center" vertical="center"/>
    </xf>
    <xf numFmtId="0" fontId="16" fillId="10" borderId="4" xfId="5" applyFont="1" applyFill="1" applyBorder="1" applyAlignment="1">
      <alignment horizontal="center" vertical="center"/>
    </xf>
    <xf numFmtId="0" fontId="16" fillId="10" borderId="5" xfId="5" applyFont="1" applyFill="1" applyBorder="1" applyAlignment="1">
      <alignment horizontal="center" vertical="center"/>
    </xf>
    <xf numFmtId="0" fontId="16" fillId="10" borderId="0" xfId="5" applyFont="1" applyFill="1" applyBorder="1" applyAlignment="1">
      <alignment horizontal="center" vertical="center"/>
    </xf>
    <xf numFmtId="0" fontId="16" fillId="10" borderId="6" xfId="5" applyFont="1" applyFill="1" applyBorder="1" applyAlignment="1">
      <alignment horizontal="center" vertical="center"/>
    </xf>
    <xf numFmtId="0" fontId="16" fillId="10" borderId="7" xfId="5" applyFont="1" applyFill="1" applyBorder="1" applyAlignment="1">
      <alignment horizontal="center" vertical="center"/>
    </xf>
    <xf numFmtId="0" fontId="16" fillId="10" borderId="8" xfId="5" applyFont="1" applyFill="1" applyBorder="1" applyAlignment="1">
      <alignment horizontal="center" vertical="center"/>
    </xf>
    <xf numFmtId="0" fontId="16" fillId="10" borderId="9" xfId="5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</cellXfs>
  <cellStyles count="6">
    <cellStyle name="Currency" xfId="1" builtinId="4"/>
    <cellStyle name="Followed Hyperlink" xfId="4" builtinId="9" hidden="1"/>
    <cellStyle name="Hyperlink" xfId="3" builtinId="8" hidden="1"/>
    <cellStyle name="Hyperlink" xfId="5" builtinId="8"/>
    <cellStyle name="Normal" xfId="0" builtinId="0"/>
    <cellStyle name="Percent" xfId="2" builtinId="5"/>
  </cellStyles>
  <dxfs count="0"/>
  <tableStyles count="0" defaultTableStyle="TableStyleMedium9" defaultPivotStyle="PivotStyleMedium4"/>
  <colors>
    <mruColors>
      <color rgb="FFED7C00"/>
      <color rgb="FF009844"/>
      <color rgb="FFD0E08D"/>
      <color rgb="FF79AE40"/>
      <color rgb="FFFFDCE4"/>
      <color rgb="FFD6A000"/>
      <color rgb="FF6A3AFF"/>
      <color rgb="FFEE57AD"/>
      <color rgb="FFFFC11D"/>
      <color rgb="FF732EE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r>
              <a:rPr lang="en-US" sz="1800" b="0">
                <a:latin typeface="Times New Roman" charset="0"/>
                <a:ea typeface="Times New Roman" charset="0"/>
                <a:cs typeface="Times New Roman" charset="0"/>
              </a:rPr>
              <a:t>–– DEBT TO EQUITY RATIO ––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'KPI Data'!$D$18</c:f>
              <c:strCache>
                <c:ptCount val="1"/>
                <c:pt idx="0">
                  <c:v>DEBT</c:v>
                </c:pt>
              </c:strCache>
            </c:strRef>
          </c:tx>
          <c:spPr>
            <a:gradFill flip="none" rotWithShape="1">
              <a:gsLst>
                <a:gs pos="93000">
                  <a:schemeClr val="accent2">
                    <a:lumMod val="89000"/>
                  </a:schemeClr>
                </a:gs>
                <a:gs pos="0">
                  <a:srgbClr val="FF0000"/>
                </a:gs>
              </a:gsLst>
              <a:lin ang="5400000" scaled="0"/>
              <a:tileRect/>
            </a:gra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rgbClr val="C00000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numRef>
              <c:f>'KPI Data'!$C$19:$C$28</c:f>
              <c:numCache>
                <c:formatCode>0</c:formatCode>
                <c:ptCount val="10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  <c:pt idx="8">
                  <c:v>2015.0</c:v>
                </c:pt>
                <c:pt idx="9">
                  <c:v>2016.0</c:v>
                </c:pt>
              </c:numCache>
            </c:numRef>
          </c:cat>
          <c:val>
            <c:numRef>
              <c:f>'KPI Data'!$D$19:$D$28</c:f>
              <c:numCache>
                <c:formatCode>"$"#,##0</c:formatCode>
                <c:ptCount val="10"/>
                <c:pt idx="0">
                  <c:v>3.613439E6</c:v>
                </c:pt>
                <c:pt idx="1">
                  <c:v>3.508776E6</c:v>
                </c:pt>
                <c:pt idx="2">
                  <c:v>3.719457E6</c:v>
                </c:pt>
                <c:pt idx="3">
                  <c:v>3.310212E6</c:v>
                </c:pt>
                <c:pt idx="4">
                  <c:v>3.945202E6</c:v>
                </c:pt>
                <c:pt idx="5">
                  <c:v>3.938152E6</c:v>
                </c:pt>
                <c:pt idx="6">
                  <c:v>3.733706E6</c:v>
                </c:pt>
                <c:pt idx="7">
                  <c:v>3.526698E6</c:v>
                </c:pt>
                <c:pt idx="8">
                  <c:v>3.632971E6</c:v>
                </c:pt>
                <c:pt idx="9">
                  <c:v>3.206487E6</c:v>
                </c:pt>
              </c:numCache>
            </c:numRef>
          </c:val>
        </c:ser>
        <c:ser>
          <c:idx val="1"/>
          <c:order val="1"/>
          <c:tx>
            <c:strRef>
              <c:f>'KPI Data'!$E$18</c:f>
              <c:strCache>
                <c:ptCount val="1"/>
                <c:pt idx="0">
                  <c:v>EQUITY</c:v>
                </c:pt>
              </c:strCache>
            </c:strRef>
          </c:tx>
          <c:spPr>
            <a:gradFill>
              <a:gsLst>
                <a:gs pos="77000">
                  <a:srgbClr val="0070C0"/>
                </a:gs>
                <a:gs pos="0">
                  <a:srgbClr val="002060"/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rgbClr val="00B0F0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numRef>
              <c:f>'KPI Data'!$C$19:$C$28</c:f>
              <c:numCache>
                <c:formatCode>0</c:formatCode>
                <c:ptCount val="10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  <c:pt idx="8">
                  <c:v>2015.0</c:v>
                </c:pt>
                <c:pt idx="9">
                  <c:v>2016.0</c:v>
                </c:pt>
              </c:numCache>
            </c:numRef>
          </c:cat>
          <c:val>
            <c:numRef>
              <c:f>'KPI Data'!$E$19:$E$28</c:f>
              <c:numCache>
                <c:formatCode>"$"#,##0</c:formatCode>
                <c:ptCount val="10"/>
                <c:pt idx="0">
                  <c:v>3.293202E6</c:v>
                </c:pt>
                <c:pt idx="1">
                  <c:v>3.441854E6</c:v>
                </c:pt>
                <c:pt idx="2">
                  <c:v>3.531844E6</c:v>
                </c:pt>
                <c:pt idx="3">
                  <c:v>3.354051E6</c:v>
                </c:pt>
                <c:pt idx="4">
                  <c:v>3.476155E6</c:v>
                </c:pt>
                <c:pt idx="5">
                  <c:v>3.538468E6</c:v>
                </c:pt>
                <c:pt idx="6">
                  <c:v>3.727037E6</c:v>
                </c:pt>
                <c:pt idx="7">
                  <c:v>3.425405E6</c:v>
                </c:pt>
                <c:pt idx="8">
                  <c:v>3.734041E6</c:v>
                </c:pt>
                <c:pt idx="9">
                  <c:v>3.677074E6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2098371720"/>
        <c:axId val="-2098357240"/>
      </c:barChart>
      <c:catAx>
        <c:axId val="-20983717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-2098357240"/>
        <c:crosses val="autoZero"/>
        <c:auto val="1"/>
        <c:lblAlgn val="ctr"/>
        <c:lblOffset val="100"/>
        <c:noMultiLvlLbl val="0"/>
      </c:catAx>
      <c:valAx>
        <c:axId val="-2098357240"/>
        <c:scaling>
          <c:orientation val="minMax"/>
          <c:max val="4.0E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-2098371720"/>
        <c:crosses val="autoZero"/>
        <c:crossBetween val="between"/>
        <c:minorUnit val="500000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charset="0"/>
              <a:ea typeface="Times New Roman" charset="0"/>
              <a:cs typeface="Times New Roman" charset="0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44000">
          <a:schemeClr val="bg1"/>
        </a:gs>
        <a:gs pos="100000">
          <a:schemeClr val="accent6">
            <a:lumMod val="20000"/>
            <a:lumOff val="80000"/>
          </a:schemeClr>
        </a:gs>
      </a:gsLst>
      <a:lin ang="0" scaled="0"/>
    </a:gradFill>
    <a:ln w="9525" cap="flat" cmpd="sng" algn="ctr">
      <a:noFill/>
      <a:round/>
    </a:ln>
    <a:effectLst/>
  </c:spPr>
  <c:txPr>
    <a:bodyPr/>
    <a:lstStyle/>
    <a:p>
      <a:pPr>
        <a:defRPr>
          <a:latin typeface="Arial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r>
              <a:rPr lang="en-US" sz="1800">
                <a:latin typeface="Times New Roman" charset="0"/>
                <a:ea typeface="Times New Roman" charset="0"/>
                <a:cs typeface="Times New Roman" charset="0"/>
              </a:rPr>
              <a:t>–– BUDGET ––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'KPI Data'!$C$3</c:f>
              <c:strCache>
                <c:ptCount val="1"/>
                <c:pt idx="0">
                  <c:v>GOAL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'KPI Data'!$B$4:$B$13</c:f>
              <c:strCache>
                <c:ptCount val="10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  <c:pt idx="4">
                  <c:v>ITEM 5</c:v>
                </c:pt>
                <c:pt idx="5">
                  <c:v>ITEM 6</c:v>
                </c:pt>
                <c:pt idx="6">
                  <c:v>ITEM 7</c:v>
                </c:pt>
                <c:pt idx="7">
                  <c:v>ITEM 8</c:v>
                </c:pt>
                <c:pt idx="8">
                  <c:v>ITEM 9</c:v>
                </c:pt>
                <c:pt idx="9">
                  <c:v>ITEM 10</c:v>
                </c:pt>
              </c:strCache>
            </c:strRef>
          </c:cat>
          <c:val>
            <c:numRef>
              <c:f>'KPI Data'!$C$4:$C$13</c:f>
              <c:numCache>
                <c:formatCode>"$"#,##0</c:formatCode>
                <c:ptCount val="10"/>
                <c:pt idx="0">
                  <c:v>129868.0</c:v>
                </c:pt>
                <c:pt idx="1">
                  <c:v>237605.0</c:v>
                </c:pt>
                <c:pt idx="2">
                  <c:v>249420.0</c:v>
                </c:pt>
                <c:pt idx="3">
                  <c:v>226538.0</c:v>
                </c:pt>
                <c:pt idx="4">
                  <c:v>109478.0</c:v>
                </c:pt>
                <c:pt idx="5">
                  <c:v>129160.0</c:v>
                </c:pt>
                <c:pt idx="6">
                  <c:v>213785.0</c:v>
                </c:pt>
                <c:pt idx="7">
                  <c:v>128283.0</c:v>
                </c:pt>
                <c:pt idx="8">
                  <c:v>175438.0</c:v>
                </c:pt>
                <c:pt idx="9">
                  <c:v>253755.0</c:v>
                </c:pt>
              </c:numCache>
            </c:numRef>
          </c:val>
        </c:ser>
        <c:ser>
          <c:idx val="3"/>
          <c:order val="1"/>
          <c:tx>
            <c:strRef>
              <c:f>'KPI Data'!$D$3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'KPI Data'!$B$4:$B$13</c:f>
              <c:strCache>
                <c:ptCount val="10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  <c:pt idx="4">
                  <c:v>ITEM 5</c:v>
                </c:pt>
                <c:pt idx="5">
                  <c:v>ITEM 6</c:v>
                </c:pt>
                <c:pt idx="6">
                  <c:v>ITEM 7</c:v>
                </c:pt>
                <c:pt idx="7">
                  <c:v>ITEM 8</c:v>
                </c:pt>
                <c:pt idx="8">
                  <c:v>ITEM 9</c:v>
                </c:pt>
                <c:pt idx="9">
                  <c:v>ITEM 10</c:v>
                </c:pt>
              </c:strCache>
            </c:strRef>
          </c:cat>
          <c:val>
            <c:numRef>
              <c:f>'KPI Data'!$D$4:$D$13</c:f>
              <c:numCache>
                <c:formatCode>"$"#,##0</c:formatCode>
                <c:ptCount val="10"/>
                <c:pt idx="0">
                  <c:v>256513.0</c:v>
                </c:pt>
                <c:pt idx="1">
                  <c:v>85618.0</c:v>
                </c:pt>
                <c:pt idx="2">
                  <c:v>264259.0</c:v>
                </c:pt>
                <c:pt idx="3">
                  <c:v>293368.0</c:v>
                </c:pt>
                <c:pt idx="4">
                  <c:v>174003.0</c:v>
                </c:pt>
                <c:pt idx="5">
                  <c:v>249567.0</c:v>
                </c:pt>
                <c:pt idx="6">
                  <c:v>79255.0</c:v>
                </c:pt>
                <c:pt idx="7">
                  <c:v>122300.0</c:v>
                </c:pt>
                <c:pt idx="8">
                  <c:v>119943.0</c:v>
                </c:pt>
                <c:pt idx="9">
                  <c:v>255187.0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139262696"/>
        <c:axId val="-2098291240"/>
      </c:barChart>
      <c:catAx>
        <c:axId val="21392626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-2098291240"/>
        <c:crosses val="autoZero"/>
        <c:auto val="1"/>
        <c:lblAlgn val="ctr"/>
        <c:lblOffset val="100"/>
        <c:noMultiLvlLbl val="0"/>
      </c:catAx>
      <c:valAx>
        <c:axId val="-2098291240"/>
        <c:scaling>
          <c:orientation val="minMax"/>
          <c:max val="300000.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cross"/>
        <c:minorTickMark val="in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2139262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charset="0"/>
              <a:ea typeface="Times New Roman" charset="0"/>
              <a:cs typeface="Times New Roman" charset="0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44000">
          <a:schemeClr val="bg1"/>
        </a:gs>
        <a:gs pos="0">
          <a:schemeClr val="accent6">
            <a:lumMod val="20000"/>
            <a:lumOff val="80000"/>
          </a:schemeClr>
        </a:gs>
      </a:gsLst>
      <a:lin ang="0" scaled="0"/>
    </a:gradFill>
    <a:ln w="9525" cap="flat" cmpd="sng" algn="ctr">
      <a:noFill/>
      <a:round/>
    </a:ln>
    <a:effectLst/>
  </c:spPr>
  <c:txPr>
    <a:bodyPr/>
    <a:lstStyle/>
    <a:p>
      <a:pPr>
        <a:defRPr>
          <a:latin typeface="Arial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r>
              <a:rPr lang="en-US" sz="1800">
                <a:latin typeface="Times New Roman" charset="0"/>
                <a:ea typeface="Times New Roman" charset="0"/>
                <a:cs typeface="Times New Roman" charset="0"/>
              </a:rPr>
              <a:t>–– REVENUE ––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'KPI Data'!$H$3</c:f>
              <c:strCache>
                <c:ptCount val="1"/>
                <c:pt idx="0">
                  <c:v>GOAL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'KPI Data'!$B$4:$B$13</c:f>
              <c:strCache>
                <c:ptCount val="10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  <c:pt idx="4">
                  <c:v>ITEM 5</c:v>
                </c:pt>
                <c:pt idx="5">
                  <c:v>ITEM 6</c:v>
                </c:pt>
                <c:pt idx="6">
                  <c:v>ITEM 7</c:v>
                </c:pt>
                <c:pt idx="7">
                  <c:v>ITEM 8</c:v>
                </c:pt>
                <c:pt idx="8">
                  <c:v>ITEM 9</c:v>
                </c:pt>
                <c:pt idx="9">
                  <c:v>ITEM 10</c:v>
                </c:pt>
              </c:strCache>
            </c:strRef>
          </c:cat>
          <c:val>
            <c:numRef>
              <c:f>'KPI Data'!$H$4:$H$13</c:f>
              <c:numCache>
                <c:formatCode>"$"#,##0</c:formatCode>
                <c:ptCount val="10"/>
                <c:pt idx="0">
                  <c:v>1.100916E6</c:v>
                </c:pt>
                <c:pt idx="1">
                  <c:v>215534.0</c:v>
                </c:pt>
                <c:pt idx="2">
                  <c:v>820719.0</c:v>
                </c:pt>
                <c:pt idx="3">
                  <c:v>620242.0</c:v>
                </c:pt>
                <c:pt idx="4">
                  <c:v>821177.0</c:v>
                </c:pt>
                <c:pt idx="5">
                  <c:v>901263.0</c:v>
                </c:pt>
                <c:pt idx="6">
                  <c:v>878528.0</c:v>
                </c:pt>
                <c:pt idx="7">
                  <c:v>838380.0</c:v>
                </c:pt>
                <c:pt idx="8">
                  <c:v>1.073157E6</c:v>
                </c:pt>
                <c:pt idx="9">
                  <c:v>1.141047E6</c:v>
                </c:pt>
              </c:numCache>
            </c:numRef>
          </c:val>
        </c:ser>
        <c:ser>
          <c:idx val="1"/>
          <c:order val="1"/>
          <c:tx>
            <c:strRef>
              <c:f>'KPI Data'!$I$3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'KPI Data'!$B$4:$B$13</c:f>
              <c:strCache>
                <c:ptCount val="10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  <c:pt idx="4">
                  <c:v>ITEM 5</c:v>
                </c:pt>
                <c:pt idx="5">
                  <c:v>ITEM 6</c:v>
                </c:pt>
                <c:pt idx="6">
                  <c:v>ITEM 7</c:v>
                </c:pt>
                <c:pt idx="7">
                  <c:v>ITEM 8</c:v>
                </c:pt>
                <c:pt idx="8">
                  <c:v>ITEM 9</c:v>
                </c:pt>
                <c:pt idx="9">
                  <c:v>ITEM 10</c:v>
                </c:pt>
              </c:strCache>
            </c:strRef>
          </c:cat>
          <c:val>
            <c:numRef>
              <c:f>'KPI Data'!$I$4:$I$13</c:f>
              <c:numCache>
                <c:formatCode>"$"#,##0</c:formatCode>
                <c:ptCount val="10"/>
                <c:pt idx="0">
                  <c:v>1.073357E6</c:v>
                </c:pt>
                <c:pt idx="1">
                  <c:v>878162.0</c:v>
                </c:pt>
                <c:pt idx="2">
                  <c:v>1.193784E6</c:v>
                </c:pt>
                <c:pt idx="3">
                  <c:v>420345.0</c:v>
                </c:pt>
                <c:pt idx="4">
                  <c:v>1.175811E6</c:v>
                </c:pt>
                <c:pt idx="5">
                  <c:v>1.015766E6</c:v>
                </c:pt>
                <c:pt idx="6">
                  <c:v>733751.0</c:v>
                </c:pt>
                <c:pt idx="7">
                  <c:v>955983.0</c:v>
                </c:pt>
                <c:pt idx="8">
                  <c:v>924095.0</c:v>
                </c:pt>
                <c:pt idx="9">
                  <c:v>1.061074E6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116309480"/>
        <c:axId val="-2098316152"/>
      </c:barChart>
      <c:catAx>
        <c:axId val="21163094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-2098316152"/>
        <c:crosses val="autoZero"/>
        <c:auto val="1"/>
        <c:lblAlgn val="ctr"/>
        <c:lblOffset val="100"/>
        <c:noMultiLvlLbl val="0"/>
      </c:catAx>
      <c:valAx>
        <c:axId val="-2098316152"/>
        <c:scaling>
          <c:orientation val="minMax"/>
          <c:max val="1.25E6"/>
          <c:min val="0.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cross"/>
        <c:minorTickMark val="in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2116309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charset="0"/>
              <a:ea typeface="Times New Roman" charset="0"/>
              <a:cs typeface="Times New Roman" charset="0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44000">
          <a:schemeClr val="bg1"/>
        </a:gs>
        <a:gs pos="0">
          <a:schemeClr val="accent6">
            <a:lumMod val="20000"/>
            <a:lumOff val="80000"/>
          </a:schemeClr>
        </a:gs>
      </a:gsLst>
      <a:lin ang="0" scaled="0"/>
    </a:gradFill>
    <a:ln w="9525" cap="flat" cmpd="sng" algn="ctr">
      <a:noFill/>
      <a:round/>
    </a:ln>
    <a:effectLst/>
  </c:spPr>
  <c:txPr>
    <a:bodyPr/>
    <a:lstStyle/>
    <a:p>
      <a:pPr>
        <a:defRPr>
          <a:latin typeface="Arial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r>
              <a:rPr lang="en-US" sz="1800">
                <a:latin typeface="Times New Roman" charset="0"/>
                <a:ea typeface="Times New Roman" charset="0"/>
                <a:cs typeface="Times New Roman" charset="0"/>
              </a:rPr>
              <a:t>–– BUDGET TOTAL ––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'KPI Data'!$C$3</c:f>
              <c:strCache>
                <c:ptCount val="1"/>
                <c:pt idx="0">
                  <c:v>GOAL</c:v>
                </c:pt>
              </c:strCache>
            </c:strRef>
          </c:tx>
          <c:spPr>
            <a:gradFill>
              <a:gsLst>
                <a:gs pos="45000">
                  <a:srgbClr val="92D050"/>
                </a:gs>
                <a:gs pos="0">
                  <a:schemeClr val="bg1"/>
                </a:gs>
              </a:gsLst>
              <a:lin ang="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'KPI Data'!$B$4:$B$13</c:f>
              <c:strCache>
                <c:ptCount val="10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  <c:pt idx="4">
                  <c:v>ITEM 5</c:v>
                </c:pt>
                <c:pt idx="5">
                  <c:v>ITEM 6</c:v>
                </c:pt>
                <c:pt idx="6">
                  <c:v>ITEM 7</c:v>
                </c:pt>
                <c:pt idx="7">
                  <c:v>ITEM 8</c:v>
                </c:pt>
                <c:pt idx="8">
                  <c:v>ITEM 9</c:v>
                </c:pt>
                <c:pt idx="9">
                  <c:v>ITEM 10</c:v>
                </c:pt>
              </c:strCache>
            </c:strRef>
          </c:cat>
          <c:val>
            <c:numRef>
              <c:f>'KPI Data'!$C$14</c:f>
              <c:numCache>
                <c:formatCode>"$"#,##0</c:formatCode>
                <c:ptCount val="1"/>
                <c:pt idx="0">
                  <c:v>1.85333E6</c:v>
                </c:pt>
              </c:numCache>
            </c:numRef>
          </c:val>
        </c:ser>
        <c:ser>
          <c:idx val="3"/>
          <c:order val="1"/>
          <c:tx>
            <c:strRef>
              <c:f>'KPI Data'!$D$3</c:f>
              <c:strCache>
                <c:ptCount val="1"/>
                <c:pt idx="0">
                  <c:v>ACTUAL</c:v>
                </c:pt>
              </c:strCache>
            </c:strRef>
          </c:tx>
          <c:spPr>
            <a:gradFill>
              <a:gsLst>
                <a:gs pos="45000">
                  <a:srgbClr val="00B050">
                    <a:alpha val="80000"/>
                  </a:srgbClr>
                </a:gs>
                <a:gs pos="0">
                  <a:srgbClr val="92D050"/>
                </a:gs>
              </a:gsLst>
              <a:lin ang="0" scaled="0"/>
            </a:gradFill>
            <a:ln>
              <a:noFill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'KPI Data'!$B$4:$B$13</c:f>
              <c:strCache>
                <c:ptCount val="10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  <c:pt idx="4">
                  <c:v>ITEM 5</c:v>
                </c:pt>
                <c:pt idx="5">
                  <c:v>ITEM 6</c:v>
                </c:pt>
                <c:pt idx="6">
                  <c:v>ITEM 7</c:v>
                </c:pt>
                <c:pt idx="7">
                  <c:v>ITEM 8</c:v>
                </c:pt>
                <c:pt idx="8">
                  <c:v>ITEM 9</c:v>
                </c:pt>
                <c:pt idx="9">
                  <c:v>ITEM 10</c:v>
                </c:pt>
              </c:strCache>
            </c:strRef>
          </c:cat>
          <c:val>
            <c:numRef>
              <c:f>'KPI Data'!$D$14</c:f>
              <c:numCache>
                <c:formatCode>"$"#,##0</c:formatCode>
                <c:ptCount val="1"/>
                <c:pt idx="0">
                  <c:v>1.900013E6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25"/>
        <c:axId val="-2098943864"/>
        <c:axId val="-2099130696"/>
      </c:barChart>
      <c:catAx>
        <c:axId val="-2098943864"/>
        <c:scaling>
          <c:orientation val="maxMin"/>
        </c:scaling>
        <c:delete val="1"/>
        <c:axPos val="l"/>
        <c:numFmt formatCode="General" sourceLinked="1"/>
        <c:majorTickMark val="none"/>
        <c:minorTickMark val="none"/>
        <c:tickLblPos val="nextTo"/>
        <c:crossAx val="-2099130696"/>
        <c:crosses val="autoZero"/>
        <c:auto val="1"/>
        <c:lblAlgn val="ctr"/>
        <c:lblOffset val="100"/>
        <c:noMultiLvlLbl val="0"/>
      </c:catAx>
      <c:valAx>
        <c:axId val="-2099130696"/>
        <c:scaling>
          <c:orientation val="minMax"/>
          <c:max val="2.0E6"/>
          <c:min val="0.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cross"/>
        <c:minorTickMark val="in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-2098943864"/>
        <c:crosses val="autoZero"/>
        <c:crossBetween val="between"/>
        <c:majorUnit val="250000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charset="0"/>
              <a:ea typeface="Times New Roman" charset="0"/>
              <a:cs typeface="Times New Roman" charset="0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44000">
          <a:schemeClr val="bg1"/>
        </a:gs>
        <a:gs pos="100000">
          <a:schemeClr val="accent6">
            <a:lumMod val="20000"/>
            <a:lumOff val="80000"/>
          </a:schemeClr>
        </a:gs>
      </a:gsLst>
      <a:lin ang="0" scaled="0"/>
    </a:gradFill>
    <a:ln w="9525" cap="flat" cmpd="sng" algn="ctr">
      <a:noFill/>
      <a:round/>
    </a:ln>
    <a:effectLst/>
  </c:spPr>
  <c:txPr>
    <a:bodyPr/>
    <a:lstStyle/>
    <a:p>
      <a:pPr>
        <a:defRPr>
          <a:latin typeface="Arial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r>
              <a:rPr lang="en-US" sz="1800">
                <a:latin typeface="Times New Roman" charset="0"/>
                <a:ea typeface="Times New Roman" charset="0"/>
                <a:cs typeface="Times New Roman" charset="0"/>
              </a:rPr>
              <a:t>–– REVENUE</a:t>
            </a:r>
            <a:r>
              <a:rPr lang="en-US" sz="1800" baseline="0">
                <a:latin typeface="Times New Roman" charset="0"/>
                <a:ea typeface="Times New Roman" charset="0"/>
                <a:cs typeface="Times New Roman" charset="0"/>
              </a:rPr>
              <a:t> </a:t>
            </a:r>
            <a:r>
              <a:rPr lang="en-US" sz="1800">
                <a:latin typeface="Times New Roman" charset="0"/>
                <a:ea typeface="Times New Roman" charset="0"/>
                <a:cs typeface="Times New Roman" charset="0"/>
              </a:rPr>
              <a:t>TOTAL ––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'KPI Data'!$H$3</c:f>
              <c:strCache>
                <c:ptCount val="1"/>
                <c:pt idx="0">
                  <c:v>GOAL</c:v>
                </c:pt>
              </c:strCache>
            </c:strRef>
          </c:tx>
          <c:spPr>
            <a:gradFill>
              <a:gsLst>
                <a:gs pos="45000">
                  <a:schemeClr val="accent6"/>
                </a:gs>
                <a:gs pos="0">
                  <a:schemeClr val="bg1"/>
                </a:gs>
              </a:gsLst>
              <a:lin ang="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'KPI Data'!$B$4:$I$13</c:f>
              <c:multiLvlStrCache>
                <c:ptCount val="10"/>
                <c:lvl>
                  <c:pt idx="0">
                    <c:v>$1,073,357</c:v>
                  </c:pt>
                  <c:pt idx="1">
                    <c:v>$878,162</c:v>
                  </c:pt>
                  <c:pt idx="2">
                    <c:v>$1,193,784</c:v>
                  </c:pt>
                  <c:pt idx="3">
                    <c:v>$420,345</c:v>
                  </c:pt>
                  <c:pt idx="4">
                    <c:v>$1,175,811</c:v>
                  </c:pt>
                  <c:pt idx="5">
                    <c:v>$1,015,766</c:v>
                  </c:pt>
                  <c:pt idx="6">
                    <c:v>$733,751</c:v>
                  </c:pt>
                  <c:pt idx="7">
                    <c:v>$955,983</c:v>
                  </c:pt>
                  <c:pt idx="8">
                    <c:v>$924,095</c:v>
                  </c:pt>
                  <c:pt idx="9">
                    <c:v>$1,061,074</c:v>
                  </c:pt>
                </c:lvl>
                <c:lvl>
                  <c:pt idx="0">
                    <c:v>$1,100,916</c:v>
                  </c:pt>
                  <c:pt idx="1">
                    <c:v>$215,534</c:v>
                  </c:pt>
                  <c:pt idx="2">
                    <c:v>$820,719</c:v>
                  </c:pt>
                  <c:pt idx="3">
                    <c:v>$620,242</c:v>
                  </c:pt>
                  <c:pt idx="4">
                    <c:v>$821,177</c:v>
                  </c:pt>
                  <c:pt idx="5">
                    <c:v>$901,263</c:v>
                  </c:pt>
                  <c:pt idx="6">
                    <c:v>$878,528</c:v>
                  </c:pt>
                  <c:pt idx="7">
                    <c:v>$838,380</c:v>
                  </c:pt>
                  <c:pt idx="8">
                    <c:v>$1,073,157</c:v>
                  </c:pt>
                  <c:pt idx="9">
                    <c:v>$1,141,047</c:v>
                  </c:pt>
                </c:lvl>
                <c:lvl>
                  <c:pt idx="0">
                    <c:v>$280,796</c:v>
                  </c:pt>
                  <c:pt idx="1">
                    <c:v>$96,216</c:v>
                  </c:pt>
                  <c:pt idx="2">
                    <c:v>$274,786</c:v>
                  </c:pt>
                  <c:pt idx="3">
                    <c:v>$313,960</c:v>
                  </c:pt>
                  <c:pt idx="4">
                    <c:v>$194,395</c:v>
                  </c:pt>
                  <c:pt idx="5">
                    <c:v>$264,057</c:v>
                  </c:pt>
                  <c:pt idx="6">
                    <c:v>$94,837</c:v>
                  </c:pt>
                  <c:pt idx="7">
                    <c:v>$143,906</c:v>
                  </c:pt>
                  <c:pt idx="8">
                    <c:v>$140,610</c:v>
                  </c:pt>
                  <c:pt idx="9">
                    <c:v>$267,534</c:v>
                  </c:pt>
                </c:lvl>
                <c:lvl>
                  <c:pt idx="0">
                    <c:v>$24,283</c:v>
                  </c:pt>
                  <c:pt idx="1">
                    <c:v>$10,598</c:v>
                  </c:pt>
                  <c:pt idx="2">
                    <c:v>$10,527</c:v>
                  </c:pt>
                  <c:pt idx="3">
                    <c:v>$20,592</c:v>
                  </c:pt>
                  <c:pt idx="4">
                    <c:v>$20,392</c:v>
                  </c:pt>
                  <c:pt idx="5">
                    <c:v>$14,490</c:v>
                  </c:pt>
                  <c:pt idx="6">
                    <c:v>$15,582</c:v>
                  </c:pt>
                  <c:pt idx="7">
                    <c:v>$21,606</c:v>
                  </c:pt>
                  <c:pt idx="8">
                    <c:v>$20,667</c:v>
                  </c:pt>
                  <c:pt idx="9">
                    <c:v>$12,347</c:v>
                  </c:pt>
                </c:lvl>
                <c:lvl>
                  <c:pt idx="0">
                    <c:v>-$126,645</c:v>
                  </c:pt>
                  <c:pt idx="1">
                    <c:v>$151,987</c:v>
                  </c:pt>
                  <c:pt idx="2">
                    <c:v>-$14,839</c:v>
                  </c:pt>
                  <c:pt idx="3">
                    <c:v>-$66,830</c:v>
                  </c:pt>
                  <c:pt idx="4">
                    <c:v>-$64,525</c:v>
                  </c:pt>
                  <c:pt idx="5">
                    <c:v>-$120,407</c:v>
                  </c:pt>
                  <c:pt idx="6">
                    <c:v>$134,530</c:v>
                  </c:pt>
                  <c:pt idx="7">
                    <c:v>$5,983</c:v>
                  </c:pt>
                  <c:pt idx="8">
                    <c:v>$55,495</c:v>
                  </c:pt>
                  <c:pt idx="9">
                    <c:v>-$1,432</c:v>
                  </c:pt>
                </c:lvl>
                <c:lvl>
                  <c:pt idx="0">
                    <c:v>$256,513</c:v>
                  </c:pt>
                  <c:pt idx="1">
                    <c:v>$85,618</c:v>
                  </c:pt>
                  <c:pt idx="2">
                    <c:v>$264,259</c:v>
                  </c:pt>
                  <c:pt idx="3">
                    <c:v>$293,368</c:v>
                  </c:pt>
                  <c:pt idx="4">
                    <c:v>$174,003</c:v>
                  </c:pt>
                  <c:pt idx="5">
                    <c:v>$249,567</c:v>
                  </c:pt>
                  <c:pt idx="6">
                    <c:v>$79,255</c:v>
                  </c:pt>
                  <c:pt idx="7">
                    <c:v>$122,300</c:v>
                  </c:pt>
                  <c:pt idx="8">
                    <c:v>$119,943</c:v>
                  </c:pt>
                  <c:pt idx="9">
                    <c:v>$255,187</c:v>
                  </c:pt>
                </c:lvl>
                <c:lvl>
                  <c:pt idx="0">
                    <c:v>$129,868</c:v>
                  </c:pt>
                  <c:pt idx="1">
                    <c:v>$237,605</c:v>
                  </c:pt>
                  <c:pt idx="2">
                    <c:v>$249,420</c:v>
                  </c:pt>
                  <c:pt idx="3">
                    <c:v>$226,538</c:v>
                  </c:pt>
                  <c:pt idx="4">
                    <c:v>$109,478</c:v>
                  </c:pt>
                  <c:pt idx="5">
                    <c:v>$129,160</c:v>
                  </c:pt>
                  <c:pt idx="6">
                    <c:v>$213,785</c:v>
                  </c:pt>
                  <c:pt idx="7">
                    <c:v>$128,283</c:v>
                  </c:pt>
                  <c:pt idx="8">
                    <c:v>$175,438</c:v>
                  </c:pt>
                  <c:pt idx="9">
                    <c:v>$253,755</c:v>
                  </c:pt>
                </c:lvl>
                <c:lvl>
                  <c:pt idx="0">
                    <c:v>ITEM 1</c:v>
                  </c:pt>
                  <c:pt idx="1">
                    <c:v>ITEM 2</c:v>
                  </c:pt>
                  <c:pt idx="2">
                    <c:v>ITEM 3</c:v>
                  </c:pt>
                  <c:pt idx="3">
                    <c:v>ITEM 4</c:v>
                  </c:pt>
                  <c:pt idx="4">
                    <c:v>ITEM 5</c:v>
                  </c:pt>
                  <c:pt idx="5">
                    <c:v>ITEM 6</c:v>
                  </c:pt>
                  <c:pt idx="6">
                    <c:v>ITEM 7</c:v>
                  </c:pt>
                  <c:pt idx="7">
                    <c:v>ITEM 8</c:v>
                  </c:pt>
                  <c:pt idx="8">
                    <c:v>ITEM 9</c:v>
                  </c:pt>
                  <c:pt idx="9">
                    <c:v>ITEM 10</c:v>
                  </c:pt>
                </c:lvl>
              </c:multiLvlStrCache>
            </c:multiLvlStrRef>
          </c:cat>
          <c:val>
            <c:numRef>
              <c:f>'KPI Data'!$H$14</c:f>
              <c:numCache>
                <c:formatCode>"$"#,##0</c:formatCode>
                <c:ptCount val="1"/>
                <c:pt idx="0">
                  <c:v>8.410963E6</c:v>
                </c:pt>
              </c:numCache>
            </c:numRef>
          </c:val>
        </c:ser>
        <c:ser>
          <c:idx val="3"/>
          <c:order val="1"/>
          <c:tx>
            <c:strRef>
              <c:f>'KPI Data'!$I$3</c:f>
              <c:strCache>
                <c:ptCount val="1"/>
                <c:pt idx="0">
                  <c:v>ACTUAL</c:v>
                </c:pt>
              </c:strCache>
            </c:strRef>
          </c:tx>
          <c:spPr>
            <a:gradFill>
              <a:gsLst>
                <a:gs pos="45000">
                  <a:schemeClr val="accent6">
                    <a:lumMod val="50000"/>
                    <a:alpha val="80000"/>
                  </a:schemeClr>
                </a:gs>
                <a:gs pos="0">
                  <a:schemeClr val="accent6"/>
                </a:gs>
              </a:gsLst>
              <a:lin ang="0" scaled="0"/>
            </a:gradFill>
            <a:ln>
              <a:noFill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'KPI Data'!$B$4:$I$13</c:f>
              <c:multiLvlStrCache>
                <c:ptCount val="10"/>
                <c:lvl>
                  <c:pt idx="0">
                    <c:v>$1,073,357</c:v>
                  </c:pt>
                  <c:pt idx="1">
                    <c:v>$878,162</c:v>
                  </c:pt>
                  <c:pt idx="2">
                    <c:v>$1,193,784</c:v>
                  </c:pt>
                  <c:pt idx="3">
                    <c:v>$420,345</c:v>
                  </c:pt>
                  <c:pt idx="4">
                    <c:v>$1,175,811</c:v>
                  </c:pt>
                  <c:pt idx="5">
                    <c:v>$1,015,766</c:v>
                  </c:pt>
                  <c:pt idx="6">
                    <c:v>$733,751</c:v>
                  </c:pt>
                  <c:pt idx="7">
                    <c:v>$955,983</c:v>
                  </c:pt>
                  <c:pt idx="8">
                    <c:v>$924,095</c:v>
                  </c:pt>
                  <c:pt idx="9">
                    <c:v>$1,061,074</c:v>
                  </c:pt>
                </c:lvl>
                <c:lvl>
                  <c:pt idx="0">
                    <c:v>$1,100,916</c:v>
                  </c:pt>
                  <c:pt idx="1">
                    <c:v>$215,534</c:v>
                  </c:pt>
                  <c:pt idx="2">
                    <c:v>$820,719</c:v>
                  </c:pt>
                  <c:pt idx="3">
                    <c:v>$620,242</c:v>
                  </c:pt>
                  <c:pt idx="4">
                    <c:v>$821,177</c:v>
                  </c:pt>
                  <c:pt idx="5">
                    <c:v>$901,263</c:v>
                  </c:pt>
                  <c:pt idx="6">
                    <c:v>$878,528</c:v>
                  </c:pt>
                  <c:pt idx="7">
                    <c:v>$838,380</c:v>
                  </c:pt>
                  <c:pt idx="8">
                    <c:v>$1,073,157</c:v>
                  </c:pt>
                  <c:pt idx="9">
                    <c:v>$1,141,047</c:v>
                  </c:pt>
                </c:lvl>
                <c:lvl>
                  <c:pt idx="0">
                    <c:v>$280,796</c:v>
                  </c:pt>
                  <c:pt idx="1">
                    <c:v>$96,216</c:v>
                  </c:pt>
                  <c:pt idx="2">
                    <c:v>$274,786</c:v>
                  </c:pt>
                  <c:pt idx="3">
                    <c:v>$313,960</c:v>
                  </c:pt>
                  <c:pt idx="4">
                    <c:v>$194,395</c:v>
                  </c:pt>
                  <c:pt idx="5">
                    <c:v>$264,057</c:v>
                  </c:pt>
                  <c:pt idx="6">
                    <c:v>$94,837</c:v>
                  </c:pt>
                  <c:pt idx="7">
                    <c:v>$143,906</c:v>
                  </c:pt>
                  <c:pt idx="8">
                    <c:v>$140,610</c:v>
                  </c:pt>
                  <c:pt idx="9">
                    <c:v>$267,534</c:v>
                  </c:pt>
                </c:lvl>
                <c:lvl>
                  <c:pt idx="0">
                    <c:v>$24,283</c:v>
                  </c:pt>
                  <c:pt idx="1">
                    <c:v>$10,598</c:v>
                  </c:pt>
                  <c:pt idx="2">
                    <c:v>$10,527</c:v>
                  </c:pt>
                  <c:pt idx="3">
                    <c:v>$20,592</c:v>
                  </c:pt>
                  <c:pt idx="4">
                    <c:v>$20,392</c:v>
                  </c:pt>
                  <c:pt idx="5">
                    <c:v>$14,490</c:v>
                  </c:pt>
                  <c:pt idx="6">
                    <c:v>$15,582</c:v>
                  </c:pt>
                  <c:pt idx="7">
                    <c:v>$21,606</c:v>
                  </c:pt>
                  <c:pt idx="8">
                    <c:v>$20,667</c:v>
                  </c:pt>
                  <c:pt idx="9">
                    <c:v>$12,347</c:v>
                  </c:pt>
                </c:lvl>
                <c:lvl>
                  <c:pt idx="0">
                    <c:v>-$126,645</c:v>
                  </c:pt>
                  <c:pt idx="1">
                    <c:v>$151,987</c:v>
                  </c:pt>
                  <c:pt idx="2">
                    <c:v>-$14,839</c:v>
                  </c:pt>
                  <c:pt idx="3">
                    <c:v>-$66,830</c:v>
                  </c:pt>
                  <c:pt idx="4">
                    <c:v>-$64,525</c:v>
                  </c:pt>
                  <c:pt idx="5">
                    <c:v>-$120,407</c:v>
                  </c:pt>
                  <c:pt idx="6">
                    <c:v>$134,530</c:v>
                  </c:pt>
                  <c:pt idx="7">
                    <c:v>$5,983</c:v>
                  </c:pt>
                  <c:pt idx="8">
                    <c:v>$55,495</c:v>
                  </c:pt>
                  <c:pt idx="9">
                    <c:v>-$1,432</c:v>
                  </c:pt>
                </c:lvl>
                <c:lvl>
                  <c:pt idx="0">
                    <c:v>$256,513</c:v>
                  </c:pt>
                  <c:pt idx="1">
                    <c:v>$85,618</c:v>
                  </c:pt>
                  <c:pt idx="2">
                    <c:v>$264,259</c:v>
                  </c:pt>
                  <c:pt idx="3">
                    <c:v>$293,368</c:v>
                  </c:pt>
                  <c:pt idx="4">
                    <c:v>$174,003</c:v>
                  </c:pt>
                  <c:pt idx="5">
                    <c:v>$249,567</c:v>
                  </c:pt>
                  <c:pt idx="6">
                    <c:v>$79,255</c:v>
                  </c:pt>
                  <c:pt idx="7">
                    <c:v>$122,300</c:v>
                  </c:pt>
                  <c:pt idx="8">
                    <c:v>$119,943</c:v>
                  </c:pt>
                  <c:pt idx="9">
                    <c:v>$255,187</c:v>
                  </c:pt>
                </c:lvl>
                <c:lvl>
                  <c:pt idx="0">
                    <c:v>$129,868</c:v>
                  </c:pt>
                  <c:pt idx="1">
                    <c:v>$237,605</c:v>
                  </c:pt>
                  <c:pt idx="2">
                    <c:v>$249,420</c:v>
                  </c:pt>
                  <c:pt idx="3">
                    <c:v>$226,538</c:v>
                  </c:pt>
                  <c:pt idx="4">
                    <c:v>$109,478</c:v>
                  </c:pt>
                  <c:pt idx="5">
                    <c:v>$129,160</c:v>
                  </c:pt>
                  <c:pt idx="6">
                    <c:v>$213,785</c:v>
                  </c:pt>
                  <c:pt idx="7">
                    <c:v>$128,283</c:v>
                  </c:pt>
                  <c:pt idx="8">
                    <c:v>$175,438</c:v>
                  </c:pt>
                  <c:pt idx="9">
                    <c:v>$253,755</c:v>
                  </c:pt>
                </c:lvl>
                <c:lvl>
                  <c:pt idx="0">
                    <c:v>ITEM 1</c:v>
                  </c:pt>
                  <c:pt idx="1">
                    <c:v>ITEM 2</c:v>
                  </c:pt>
                  <c:pt idx="2">
                    <c:v>ITEM 3</c:v>
                  </c:pt>
                  <c:pt idx="3">
                    <c:v>ITEM 4</c:v>
                  </c:pt>
                  <c:pt idx="4">
                    <c:v>ITEM 5</c:v>
                  </c:pt>
                  <c:pt idx="5">
                    <c:v>ITEM 6</c:v>
                  </c:pt>
                  <c:pt idx="6">
                    <c:v>ITEM 7</c:v>
                  </c:pt>
                  <c:pt idx="7">
                    <c:v>ITEM 8</c:v>
                  </c:pt>
                  <c:pt idx="8">
                    <c:v>ITEM 9</c:v>
                  </c:pt>
                  <c:pt idx="9">
                    <c:v>ITEM 10</c:v>
                  </c:pt>
                </c:lvl>
              </c:multiLvlStrCache>
            </c:multiLvlStrRef>
          </c:cat>
          <c:val>
            <c:numRef>
              <c:f>'KPI Data'!$I$14</c:f>
              <c:numCache>
                <c:formatCode>"$"#,##0</c:formatCode>
                <c:ptCount val="1"/>
                <c:pt idx="0">
                  <c:v>9.432128E6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25"/>
        <c:axId val="-2098990136"/>
        <c:axId val="2140113304"/>
      </c:barChart>
      <c:catAx>
        <c:axId val="-2098990136"/>
        <c:scaling>
          <c:orientation val="maxMin"/>
        </c:scaling>
        <c:delete val="1"/>
        <c:axPos val="l"/>
        <c:numFmt formatCode="General" sourceLinked="1"/>
        <c:majorTickMark val="none"/>
        <c:minorTickMark val="none"/>
        <c:tickLblPos val="nextTo"/>
        <c:crossAx val="2140113304"/>
        <c:crosses val="autoZero"/>
        <c:auto val="1"/>
        <c:lblAlgn val="ctr"/>
        <c:lblOffset val="100"/>
        <c:noMultiLvlLbl val="0"/>
      </c:catAx>
      <c:valAx>
        <c:axId val="2140113304"/>
        <c:scaling>
          <c:orientation val="minMax"/>
          <c:max val="1.0E7"/>
          <c:min val="0.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cross"/>
        <c:minorTickMark val="in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-2098990136"/>
        <c:crosses val="autoZero"/>
        <c:crossBetween val="between"/>
        <c:majorUnit val="1.0E6"/>
        <c:minorUnit val="500000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charset="0"/>
              <a:ea typeface="Times New Roman" charset="0"/>
              <a:cs typeface="Times New Roman" charset="0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44000">
          <a:schemeClr val="bg1"/>
        </a:gs>
        <a:gs pos="100000">
          <a:schemeClr val="accent6">
            <a:lumMod val="20000"/>
            <a:lumOff val="80000"/>
          </a:schemeClr>
        </a:gs>
      </a:gsLst>
      <a:lin ang="0" scaled="0"/>
    </a:gradFill>
    <a:ln w="9525" cap="flat" cmpd="sng" algn="ctr">
      <a:noFill/>
      <a:round/>
    </a:ln>
    <a:effectLst/>
  </c:spPr>
  <c:txPr>
    <a:bodyPr/>
    <a:lstStyle/>
    <a:p>
      <a:pPr>
        <a:defRPr>
          <a:latin typeface="Arial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r>
              <a:rPr lang="en-US" sz="1800" b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charset="0"/>
                <a:ea typeface="Times New Roman" charset="0"/>
                <a:cs typeface="Times New Roman" charset="0"/>
              </a:rPr>
              <a:t>–– PROFIT MARGINS ––</a:t>
            </a:r>
          </a:p>
        </c:rich>
      </c:tx>
      <c:layout>
        <c:manualLayout>
          <c:xMode val="edge"/>
          <c:yMode val="edge"/>
          <c:x val="0.451194444444444"/>
          <c:y val="0.031498523622047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Data'!$K$3</c:f>
              <c:strCache>
                <c:ptCount val="1"/>
                <c:pt idx="0">
                  <c:v>GROSS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00B0F0"/>
              </a:solidFill>
              <a:ln>
                <a:noFill/>
              </a:ln>
              <a:effectLst/>
            </c:spPr>
          </c:marker>
          <c:cat>
            <c:strRef>
              <c:f>'KPI Data'!$B$4:$B$13</c:f>
              <c:strCache>
                <c:ptCount val="10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  <c:pt idx="4">
                  <c:v>ITEM 5</c:v>
                </c:pt>
                <c:pt idx="5">
                  <c:v>ITEM 6</c:v>
                </c:pt>
                <c:pt idx="6">
                  <c:v>ITEM 7</c:v>
                </c:pt>
                <c:pt idx="7">
                  <c:v>ITEM 8</c:v>
                </c:pt>
                <c:pt idx="8">
                  <c:v>ITEM 9</c:v>
                </c:pt>
                <c:pt idx="9">
                  <c:v>ITEM 10</c:v>
                </c:pt>
              </c:strCache>
            </c:strRef>
          </c:cat>
          <c:val>
            <c:numRef>
              <c:f>'KPI Data'!$K$4:$K$13</c:f>
              <c:numCache>
                <c:formatCode>0%</c:formatCode>
                <c:ptCount val="10"/>
                <c:pt idx="0">
                  <c:v>0.761018002398084</c:v>
                </c:pt>
                <c:pt idx="1">
                  <c:v>0.902503182784042</c:v>
                </c:pt>
                <c:pt idx="2">
                  <c:v>0.778637508963095</c:v>
                </c:pt>
                <c:pt idx="3">
                  <c:v>0.302078054931068</c:v>
                </c:pt>
                <c:pt idx="4">
                  <c:v>0.852014481919288</c:v>
                </c:pt>
                <c:pt idx="5">
                  <c:v>0.754306602111116</c:v>
                </c:pt>
                <c:pt idx="6">
                  <c:v>0.891986518587368</c:v>
                </c:pt>
                <c:pt idx="7">
                  <c:v>0.87206885478089</c:v>
                </c:pt>
                <c:pt idx="8">
                  <c:v>0.870204903175539</c:v>
                </c:pt>
                <c:pt idx="9">
                  <c:v>0.759501222346415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'KPI Data'!$L$3</c:f>
              <c:strCache>
                <c:ptCount val="1"/>
                <c:pt idx="0">
                  <c:v>NET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cat>
            <c:strRef>
              <c:f>'KPI Data'!$B$4:$B$13</c:f>
              <c:strCache>
                <c:ptCount val="10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  <c:pt idx="4">
                  <c:v>ITEM 5</c:v>
                </c:pt>
                <c:pt idx="5">
                  <c:v>ITEM 6</c:v>
                </c:pt>
                <c:pt idx="6">
                  <c:v>ITEM 7</c:v>
                </c:pt>
                <c:pt idx="7">
                  <c:v>ITEM 8</c:v>
                </c:pt>
                <c:pt idx="8">
                  <c:v>ITEM 9</c:v>
                </c:pt>
                <c:pt idx="9">
                  <c:v>ITEM 10</c:v>
                </c:pt>
              </c:strCache>
            </c:strRef>
          </c:cat>
          <c:val>
            <c:numRef>
              <c:f>'KPI Data'!$L$4:$L$13</c:f>
              <c:numCache>
                <c:formatCode>0%</c:formatCode>
                <c:ptCount val="10"/>
                <c:pt idx="0">
                  <c:v>0.738394588193863</c:v>
                </c:pt>
                <c:pt idx="1">
                  <c:v>0.890434794491221</c:v>
                </c:pt>
                <c:pt idx="2">
                  <c:v>0.769819330800212</c:v>
                </c:pt>
                <c:pt idx="3">
                  <c:v>0.253089723917258</c:v>
                </c:pt>
                <c:pt idx="4">
                  <c:v>0.834671558609334</c:v>
                </c:pt>
                <c:pt idx="5">
                  <c:v>0.740041505622358</c:v>
                </c:pt>
                <c:pt idx="6">
                  <c:v>0.870750431685953</c:v>
                </c:pt>
                <c:pt idx="7">
                  <c:v>0.849468034473416</c:v>
                </c:pt>
                <c:pt idx="8">
                  <c:v>0.847840319447676</c:v>
                </c:pt>
                <c:pt idx="9">
                  <c:v>0.747864899149352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98964920"/>
        <c:axId val="2116130488"/>
      </c:lineChart>
      <c:catAx>
        <c:axId val="-2098964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2116130488"/>
        <c:crosses val="autoZero"/>
        <c:auto val="1"/>
        <c:lblAlgn val="ctr"/>
        <c:lblOffset val="100"/>
        <c:noMultiLvlLbl val="0"/>
      </c:catAx>
      <c:valAx>
        <c:axId val="2116130488"/>
        <c:scaling>
          <c:orientation val="minMax"/>
          <c:max val="1.0"/>
          <c:min val="0.2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98964920"/>
        <c:crosses val="autoZero"/>
        <c:crossBetween val="between"/>
        <c:minorUnit val="0.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charset="0"/>
              <a:ea typeface="Times New Roman" charset="0"/>
              <a:cs typeface="Times New Roman" charset="0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44000">
          <a:schemeClr val="bg1"/>
        </a:gs>
        <a:gs pos="0">
          <a:schemeClr val="accent6">
            <a:lumMod val="20000"/>
            <a:lumOff val="80000"/>
          </a:schemeClr>
        </a:gs>
      </a:gsLst>
      <a:lin ang="0" scaled="0"/>
      <a:tileRect/>
    </a:gra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image" Target="../media/image1.png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152400</xdr:rowOff>
    </xdr:from>
    <xdr:to>
      <xdr:col>21</xdr:col>
      <xdr:colOff>508000</xdr:colOff>
      <xdr:row>78</xdr:row>
      <xdr:rowOff>200152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10</xdr:col>
      <xdr:colOff>215900</xdr:colOff>
      <xdr:row>23</xdr:row>
      <xdr:rowOff>12700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711200</xdr:colOff>
      <xdr:row>1</xdr:row>
      <xdr:rowOff>0</xdr:rowOff>
    </xdr:from>
    <xdr:to>
      <xdr:col>21</xdr:col>
      <xdr:colOff>500380</xdr:colOff>
      <xdr:row>23</xdr:row>
      <xdr:rowOff>12700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23</xdr:row>
      <xdr:rowOff>0</xdr:rowOff>
    </xdr:from>
    <xdr:to>
      <xdr:col>10</xdr:col>
      <xdr:colOff>215900</xdr:colOff>
      <xdr:row>34</xdr:row>
      <xdr:rowOff>25400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711200</xdr:colOff>
      <xdr:row>23</xdr:row>
      <xdr:rowOff>12700</xdr:rowOff>
    </xdr:from>
    <xdr:to>
      <xdr:col>21</xdr:col>
      <xdr:colOff>500380</xdr:colOff>
      <xdr:row>34</xdr:row>
      <xdr:rowOff>38100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34</xdr:row>
      <xdr:rowOff>127000</xdr:rowOff>
    </xdr:from>
    <xdr:to>
      <xdr:col>21</xdr:col>
      <xdr:colOff>508000</xdr:colOff>
      <xdr:row>54</xdr:row>
      <xdr:rowOff>127000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457201</xdr:colOff>
      <xdr:row>88</xdr:row>
      <xdr:rowOff>135466</xdr:rowOff>
    </xdr:from>
    <xdr:to>
      <xdr:col>20</xdr:col>
      <xdr:colOff>601134</xdr:colOff>
      <xdr:row>136</xdr:row>
      <xdr:rowOff>76200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6934" y="16747066"/>
          <a:ext cx="16332200" cy="888153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0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1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2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3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4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5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6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7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8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9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60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61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62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63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64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65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66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67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68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69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20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21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22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23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24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25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26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27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28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29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40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41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42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90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91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92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93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94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95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96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01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02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03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04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05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06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07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08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09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97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98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99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43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44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45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46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47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48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49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00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50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51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52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53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54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55" Type="http://schemas.openxmlformats.org/officeDocument/2006/relationships/drawing" Target="../drawings/drawing1.xml"/><Relationship Id="rId20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21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22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70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71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72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73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74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75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76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77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78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79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23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24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25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26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27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28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29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30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31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32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33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34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35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36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37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38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39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2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3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4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5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6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7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8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9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50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51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52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53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54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55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56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57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58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59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10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11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12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13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14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15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16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17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18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19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30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31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32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33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34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35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36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37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38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39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80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81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82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83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84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85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86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87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88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89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40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41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42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43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44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45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46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47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48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49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V88"/>
  <sheetViews>
    <sheetView showGridLines="0" tabSelected="1" zoomScale="75" zoomScaleNormal="75" zoomScalePageLayoutView="75" workbookViewId="0">
      <selection sqref="A1:I1"/>
    </sheetView>
  </sheetViews>
  <sheetFormatPr baseColWidth="10" defaultRowHeight="15" x14ac:dyDescent="0"/>
  <cols>
    <col min="3" max="7" width="12" customWidth="1"/>
  </cols>
  <sheetData>
    <row r="1" spans="1:11" ht="32" customHeight="1">
      <c r="A1" s="32" t="s">
        <v>29</v>
      </c>
      <c r="B1" s="32"/>
      <c r="C1" s="32"/>
      <c r="D1" s="32"/>
      <c r="E1" s="32"/>
      <c r="F1" s="32"/>
      <c r="G1" s="32"/>
      <c r="H1" s="32"/>
      <c r="I1" s="32"/>
      <c r="J1" s="1"/>
      <c r="K1" s="1"/>
    </row>
    <row r="80" ht="16" thickBot="1"/>
    <row r="81" spans="1:22">
      <c r="A81" s="33" t="s">
        <v>30</v>
      </c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5"/>
    </row>
    <row r="82" spans="1:22">
      <c r="A82" s="36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8"/>
    </row>
    <row r="83" spans="1:22">
      <c r="A83" s="36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8"/>
    </row>
    <row r="84" spans="1:22">
      <c r="A84" s="36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8"/>
    </row>
    <row r="85" spans="1:22">
      <c r="A85" s="36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8"/>
    </row>
    <row r="86" spans="1:22">
      <c r="A86" s="36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8"/>
    </row>
    <row r="87" spans="1:22" ht="16" thickBot="1">
      <c r="A87" s="39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1"/>
    </row>
    <row r="88" spans="1:22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</row>
  </sheetData>
  <mergeCells count="2">
    <mergeCell ref="A1:I1"/>
    <mergeCell ref="A81:V87"/>
  </mergeCells>
  <phoneticPr fontId="15" type="noConversion"/>
  <hyperlinks>
    <hyperlink ref="A81" r:id="rId1"/>
    <hyperlink ref="B81" r:id="rId2" display="Learn More About Dashboards in Smartsheet"/>
    <hyperlink ref="C81" r:id="rId3" display="Learn More About Dashboards in Smartsheet"/>
    <hyperlink ref="D81" r:id="rId4" display="Learn More About Dashboards in Smartsheet"/>
    <hyperlink ref="E81" r:id="rId5" display="Learn More About Dashboards in Smartsheet"/>
    <hyperlink ref="F81" r:id="rId6" display="Learn More About Dashboards in Smartsheet"/>
    <hyperlink ref="G81" r:id="rId7" display="Learn More About Dashboards in Smartsheet"/>
    <hyperlink ref="H81" r:id="rId8" display="Learn More About Dashboards in Smartsheet"/>
    <hyperlink ref="I81" r:id="rId9" display="Learn More About Dashboards in Smartsheet"/>
    <hyperlink ref="J81" r:id="rId10" display="Learn More About Dashboards in Smartsheet"/>
    <hyperlink ref="K81" r:id="rId11" display="Learn More About Dashboards in Smartsheet"/>
    <hyperlink ref="L81" r:id="rId12" display="Learn More About Dashboards in Smartsheet"/>
    <hyperlink ref="M81" r:id="rId13" display="Learn More About Dashboards in Smartsheet"/>
    <hyperlink ref="N81" r:id="rId14" display="Learn More About Dashboards in Smartsheet"/>
    <hyperlink ref="O81" r:id="rId15" display="Learn More About Dashboards in Smartsheet"/>
    <hyperlink ref="P81" r:id="rId16" display="Learn More About Dashboards in Smartsheet"/>
    <hyperlink ref="Q81" r:id="rId17" display="Learn More About Dashboards in Smartsheet"/>
    <hyperlink ref="R81" r:id="rId18" display="Learn More About Dashboards in Smartsheet"/>
    <hyperlink ref="S81" r:id="rId19" display="Learn More About Dashboards in Smartsheet"/>
    <hyperlink ref="T81" r:id="rId20" display="Learn More About Dashboards in Smartsheet"/>
    <hyperlink ref="U81" r:id="rId21" display="Learn More About Dashboards in Smartsheet"/>
    <hyperlink ref="V81" r:id="rId22" display="Learn More About Dashboards in Smartsheet"/>
    <hyperlink ref="A82" r:id="rId23" display="Learn More About Dashboards in Smartsheet"/>
    <hyperlink ref="B82" r:id="rId24" display="Learn More About Dashboards in Smartsheet"/>
    <hyperlink ref="C82" r:id="rId25" display="Learn More About Dashboards in Smartsheet"/>
    <hyperlink ref="D82" r:id="rId26" display="Learn More About Dashboards in Smartsheet"/>
    <hyperlink ref="E82" r:id="rId27" display="Learn More About Dashboards in Smartsheet"/>
    <hyperlink ref="F82" r:id="rId28" display="Learn More About Dashboards in Smartsheet"/>
    <hyperlink ref="G82" r:id="rId29" display="Learn More About Dashboards in Smartsheet"/>
    <hyperlink ref="H82" r:id="rId30" display="Learn More About Dashboards in Smartsheet"/>
    <hyperlink ref="I82" r:id="rId31" display="Learn More About Dashboards in Smartsheet"/>
    <hyperlink ref="J82" r:id="rId32" display="Learn More About Dashboards in Smartsheet"/>
    <hyperlink ref="K82" r:id="rId33" display="Learn More About Dashboards in Smartsheet"/>
    <hyperlink ref="L82" r:id="rId34" display="Learn More About Dashboards in Smartsheet"/>
    <hyperlink ref="M82" r:id="rId35" display="Learn More About Dashboards in Smartsheet"/>
    <hyperlink ref="N82" r:id="rId36" display="Learn More About Dashboards in Smartsheet"/>
    <hyperlink ref="O82" r:id="rId37" display="Learn More About Dashboards in Smartsheet"/>
    <hyperlink ref="P82" r:id="rId38" display="Learn More About Dashboards in Smartsheet"/>
    <hyperlink ref="Q82" r:id="rId39" display="Learn More About Dashboards in Smartsheet"/>
    <hyperlink ref="R82" r:id="rId40" display="Learn More About Dashboards in Smartsheet"/>
    <hyperlink ref="S82" r:id="rId41" display="Learn More About Dashboards in Smartsheet"/>
    <hyperlink ref="T82" r:id="rId42" display="Learn More About Dashboards in Smartsheet"/>
    <hyperlink ref="U82" r:id="rId43" display="Learn More About Dashboards in Smartsheet"/>
    <hyperlink ref="V82" r:id="rId44" display="Learn More About Dashboards in Smartsheet"/>
    <hyperlink ref="A83" r:id="rId45" display="Learn More About Dashboards in Smartsheet"/>
    <hyperlink ref="B83" r:id="rId46" display="Learn More About Dashboards in Smartsheet"/>
    <hyperlink ref="C83" r:id="rId47" display="Learn More About Dashboards in Smartsheet"/>
    <hyperlink ref="D83" r:id="rId48" display="Learn More About Dashboards in Smartsheet"/>
    <hyperlink ref="E83" r:id="rId49" display="Learn More About Dashboards in Smartsheet"/>
    <hyperlink ref="F83" r:id="rId50" display="Learn More About Dashboards in Smartsheet"/>
    <hyperlink ref="G83" r:id="rId51" display="Learn More About Dashboards in Smartsheet"/>
    <hyperlink ref="H83" r:id="rId52" display="Learn More About Dashboards in Smartsheet"/>
    <hyperlink ref="I83" r:id="rId53" display="Learn More About Dashboards in Smartsheet"/>
    <hyperlink ref="J83" r:id="rId54" display="Learn More About Dashboards in Smartsheet"/>
    <hyperlink ref="K83" r:id="rId55" display="Learn More About Dashboards in Smartsheet"/>
    <hyperlink ref="L83" r:id="rId56" display="Learn More About Dashboards in Smartsheet"/>
    <hyperlink ref="M83" r:id="rId57" display="Learn More About Dashboards in Smartsheet"/>
    <hyperlink ref="N83" r:id="rId58" display="Learn More About Dashboards in Smartsheet"/>
    <hyperlink ref="O83" r:id="rId59" display="Learn More About Dashboards in Smartsheet"/>
    <hyperlink ref="P83" r:id="rId60" display="Learn More About Dashboards in Smartsheet"/>
    <hyperlink ref="Q83" r:id="rId61" display="Learn More About Dashboards in Smartsheet"/>
    <hyperlink ref="R83" r:id="rId62" display="Learn More About Dashboards in Smartsheet"/>
    <hyperlink ref="S83" r:id="rId63" display="Learn More About Dashboards in Smartsheet"/>
    <hyperlink ref="T83" r:id="rId64" display="Learn More About Dashboards in Smartsheet"/>
    <hyperlink ref="U83" r:id="rId65" display="Learn More About Dashboards in Smartsheet"/>
    <hyperlink ref="V83" r:id="rId66" display="Learn More About Dashboards in Smartsheet"/>
    <hyperlink ref="A84" r:id="rId67" display="Learn More About Dashboards in Smartsheet"/>
    <hyperlink ref="B84" r:id="rId68" display="Learn More About Dashboards in Smartsheet"/>
    <hyperlink ref="C84" r:id="rId69" display="Learn More About Dashboards in Smartsheet"/>
    <hyperlink ref="D84" r:id="rId70" display="Learn More About Dashboards in Smartsheet"/>
    <hyperlink ref="E84" r:id="rId71" display="Learn More About Dashboards in Smartsheet"/>
    <hyperlink ref="F84" r:id="rId72" display="Learn More About Dashboards in Smartsheet"/>
    <hyperlink ref="G84" r:id="rId73" display="Learn More About Dashboards in Smartsheet"/>
    <hyperlink ref="H84" r:id="rId74" display="Learn More About Dashboards in Smartsheet"/>
    <hyperlink ref="I84" r:id="rId75" display="Learn More About Dashboards in Smartsheet"/>
    <hyperlink ref="J84" r:id="rId76" display="Learn More About Dashboards in Smartsheet"/>
    <hyperlink ref="K84" r:id="rId77" display="Learn More About Dashboards in Smartsheet"/>
    <hyperlink ref="L84" r:id="rId78" display="Learn More About Dashboards in Smartsheet"/>
    <hyperlink ref="M84" r:id="rId79" display="Learn More About Dashboards in Smartsheet"/>
    <hyperlink ref="N84" r:id="rId80" display="Learn More About Dashboards in Smartsheet"/>
    <hyperlink ref="O84" r:id="rId81" display="Learn More About Dashboards in Smartsheet"/>
    <hyperlink ref="P84" r:id="rId82" display="Learn More About Dashboards in Smartsheet"/>
    <hyperlink ref="Q84" r:id="rId83" display="Learn More About Dashboards in Smartsheet"/>
    <hyperlink ref="R84" r:id="rId84" display="Learn More About Dashboards in Smartsheet"/>
    <hyperlink ref="S84" r:id="rId85" display="Learn More About Dashboards in Smartsheet"/>
    <hyperlink ref="T84" r:id="rId86" display="Learn More About Dashboards in Smartsheet"/>
    <hyperlink ref="U84" r:id="rId87" display="Learn More About Dashboards in Smartsheet"/>
    <hyperlink ref="V84" r:id="rId88" display="Learn More About Dashboards in Smartsheet"/>
    <hyperlink ref="A85" r:id="rId89" display="Learn More About Dashboards in Smartsheet"/>
    <hyperlink ref="B85" r:id="rId90" display="Learn More About Dashboards in Smartsheet"/>
    <hyperlink ref="C85" r:id="rId91" display="Learn More About Dashboards in Smartsheet"/>
    <hyperlink ref="D85" r:id="rId92" display="Learn More About Dashboards in Smartsheet"/>
    <hyperlink ref="E85" r:id="rId93" display="Learn More About Dashboards in Smartsheet"/>
    <hyperlink ref="F85" r:id="rId94" display="Learn More About Dashboards in Smartsheet"/>
    <hyperlink ref="G85" r:id="rId95" display="Learn More About Dashboards in Smartsheet"/>
    <hyperlink ref="H85" r:id="rId96" display="Learn More About Dashboards in Smartsheet"/>
    <hyperlink ref="I85" r:id="rId97" display="Learn More About Dashboards in Smartsheet"/>
    <hyperlink ref="J85" r:id="rId98" display="Learn More About Dashboards in Smartsheet"/>
    <hyperlink ref="K85" r:id="rId99" display="Learn More About Dashboards in Smartsheet"/>
    <hyperlink ref="L85" r:id="rId100" display="Learn More About Dashboards in Smartsheet"/>
    <hyperlink ref="M85" r:id="rId101" display="Learn More About Dashboards in Smartsheet"/>
    <hyperlink ref="N85" r:id="rId102" display="Learn More About Dashboards in Smartsheet"/>
    <hyperlink ref="O85" r:id="rId103" display="Learn More About Dashboards in Smartsheet"/>
    <hyperlink ref="P85" r:id="rId104" display="Learn More About Dashboards in Smartsheet"/>
    <hyperlink ref="Q85" r:id="rId105" display="Learn More About Dashboards in Smartsheet"/>
    <hyperlink ref="R85" r:id="rId106" display="Learn More About Dashboards in Smartsheet"/>
    <hyperlink ref="S85" r:id="rId107" display="Learn More About Dashboards in Smartsheet"/>
    <hyperlink ref="T85" r:id="rId108" display="Learn More About Dashboards in Smartsheet"/>
    <hyperlink ref="U85" r:id="rId109" display="Learn More About Dashboards in Smartsheet"/>
    <hyperlink ref="V85" r:id="rId110" display="Learn More About Dashboards in Smartsheet"/>
    <hyperlink ref="A86" r:id="rId111" display="Learn More About Dashboards in Smartsheet"/>
    <hyperlink ref="B86" r:id="rId112" display="Learn More About Dashboards in Smartsheet"/>
    <hyperlink ref="C86" r:id="rId113" display="Learn More About Dashboards in Smartsheet"/>
    <hyperlink ref="D86" r:id="rId114" display="Learn More About Dashboards in Smartsheet"/>
    <hyperlink ref="E86" r:id="rId115" display="Learn More About Dashboards in Smartsheet"/>
    <hyperlink ref="F86" r:id="rId116" display="Learn More About Dashboards in Smartsheet"/>
    <hyperlink ref="G86" r:id="rId117" display="Learn More About Dashboards in Smartsheet"/>
    <hyperlink ref="H86" r:id="rId118" display="Learn More About Dashboards in Smartsheet"/>
    <hyperlink ref="I86" r:id="rId119" display="Learn More About Dashboards in Smartsheet"/>
    <hyperlink ref="J86" r:id="rId120" display="Learn More About Dashboards in Smartsheet"/>
    <hyperlink ref="K86" r:id="rId121" display="Learn More About Dashboards in Smartsheet"/>
    <hyperlink ref="L86" r:id="rId122" display="Learn More About Dashboards in Smartsheet"/>
    <hyperlink ref="M86" r:id="rId123" display="Learn More About Dashboards in Smartsheet"/>
    <hyperlink ref="N86" r:id="rId124" display="Learn More About Dashboards in Smartsheet"/>
    <hyperlink ref="O86" r:id="rId125" display="Learn More About Dashboards in Smartsheet"/>
    <hyperlink ref="P86" r:id="rId126" display="Learn More About Dashboards in Smartsheet"/>
    <hyperlink ref="Q86" r:id="rId127" display="Learn More About Dashboards in Smartsheet"/>
    <hyperlink ref="R86" r:id="rId128" display="Learn More About Dashboards in Smartsheet"/>
    <hyperlink ref="S86" r:id="rId129" display="Learn More About Dashboards in Smartsheet"/>
    <hyperlink ref="T86" r:id="rId130" display="Learn More About Dashboards in Smartsheet"/>
    <hyperlink ref="U86" r:id="rId131" display="Learn More About Dashboards in Smartsheet"/>
    <hyperlink ref="V86" r:id="rId132" display="Learn More About Dashboards in Smartsheet"/>
    <hyperlink ref="A87" r:id="rId133" display="Learn More About Dashboards in Smartsheet"/>
    <hyperlink ref="B87" r:id="rId134" display="Learn More About Dashboards in Smartsheet"/>
    <hyperlink ref="C87" r:id="rId135" display="Learn More About Dashboards in Smartsheet"/>
    <hyperlink ref="D87" r:id="rId136" display="Learn More About Dashboards in Smartsheet"/>
    <hyperlink ref="E87" r:id="rId137" display="Learn More About Dashboards in Smartsheet"/>
    <hyperlink ref="F87" r:id="rId138" display="Learn More About Dashboards in Smartsheet"/>
    <hyperlink ref="G87" r:id="rId139" display="Learn More About Dashboards in Smartsheet"/>
    <hyperlink ref="H87" r:id="rId140" display="Learn More About Dashboards in Smartsheet"/>
    <hyperlink ref="I87" r:id="rId141" display="Learn More About Dashboards in Smartsheet"/>
    <hyperlink ref="J87" r:id="rId142" display="Learn More About Dashboards in Smartsheet"/>
    <hyperlink ref="K87" r:id="rId143" display="Learn More About Dashboards in Smartsheet"/>
    <hyperlink ref="L87" r:id="rId144" display="Learn More About Dashboards in Smartsheet"/>
    <hyperlink ref="M87" r:id="rId145" display="Learn More About Dashboards in Smartsheet"/>
    <hyperlink ref="N87" r:id="rId146" display="Learn More About Dashboards in Smartsheet"/>
    <hyperlink ref="O87" r:id="rId147" display="Learn More About Dashboards in Smartsheet"/>
    <hyperlink ref="P87" r:id="rId148" display="Learn More About Dashboards in Smartsheet"/>
    <hyperlink ref="Q87" r:id="rId149" display="Learn More About Dashboards in Smartsheet"/>
    <hyperlink ref="R87" r:id="rId150" display="Learn More About Dashboards in Smartsheet"/>
    <hyperlink ref="S87" r:id="rId151" display="Learn More About Dashboards in Smartsheet"/>
    <hyperlink ref="T87" r:id="rId152" display="Learn More About Dashboards in Smartsheet"/>
    <hyperlink ref="U87" r:id="rId153" display="Learn More About Dashboards in Smartsheet"/>
    <hyperlink ref="V87" r:id="rId154" display="Learn More About Dashboards in Smartsheet"/>
  </hyperlinks>
  <pageMargins left="0.7" right="0.7" top="0.75" bottom="0.75" header="0.3" footer="0.3"/>
  <drawing r:id="rId15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N30"/>
  <sheetViews>
    <sheetView showGridLines="0" workbookViewId="0">
      <selection sqref="A1:J1"/>
    </sheetView>
  </sheetViews>
  <sheetFormatPr baseColWidth="10" defaultRowHeight="15" x14ac:dyDescent="0"/>
  <cols>
    <col min="1" max="1" width="6.1640625" customWidth="1"/>
    <col min="2" max="2" width="26.6640625" customWidth="1"/>
    <col min="3" max="12" width="12" customWidth="1"/>
  </cols>
  <sheetData>
    <row r="1" spans="1:14" ht="32" customHeight="1">
      <c r="A1" s="32" t="s">
        <v>24</v>
      </c>
      <c r="B1" s="32"/>
      <c r="C1" s="32"/>
      <c r="D1" s="32"/>
      <c r="E1" s="32"/>
      <c r="F1" s="32"/>
      <c r="G1" s="32"/>
      <c r="H1" s="32"/>
      <c r="I1" s="32"/>
      <c r="J1" s="32"/>
      <c r="K1" s="1"/>
      <c r="L1" s="1"/>
      <c r="M1" s="1"/>
      <c r="N1" s="1"/>
    </row>
    <row r="2" spans="1:14" ht="41" customHeight="1">
      <c r="A2" s="45" t="s">
        <v>4</v>
      </c>
      <c r="B2" s="45"/>
      <c r="C2" s="43" t="s">
        <v>0</v>
      </c>
      <c r="D2" s="43"/>
      <c r="E2" s="43"/>
      <c r="F2" s="43" t="s">
        <v>20</v>
      </c>
      <c r="G2" s="43"/>
      <c r="H2" s="46" t="s">
        <v>17</v>
      </c>
      <c r="I2" s="46"/>
      <c r="J2" s="46"/>
      <c r="K2" s="42" t="s">
        <v>21</v>
      </c>
      <c r="L2" s="42"/>
    </row>
    <row r="3" spans="1:14" ht="23" customHeight="1">
      <c r="A3" s="9" t="s">
        <v>5</v>
      </c>
      <c r="B3" s="10" t="s">
        <v>6</v>
      </c>
      <c r="C3" s="11" t="s">
        <v>18</v>
      </c>
      <c r="D3" s="11" t="s">
        <v>1</v>
      </c>
      <c r="E3" s="11" t="s">
        <v>2</v>
      </c>
      <c r="F3" s="12" t="s">
        <v>25</v>
      </c>
      <c r="G3" s="12" t="s">
        <v>26</v>
      </c>
      <c r="H3" s="13" t="s">
        <v>18</v>
      </c>
      <c r="I3" s="13" t="s">
        <v>1</v>
      </c>
      <c r="J3" s="13" t="s">
        <v>2</v>
      </c>
      <c r="K3" s="14" t="s">
        <v>23</v>
      </c>
      <c r="L3" s="14" t="s">
        <v>22</v>
      </c>
    </row>
    <row r="4" spans="1:14">
      <c r="A4" s="15">
        <v>1</v>
      </c>
      <c r="B4" s="16" t="s">
        <v>7</v>
      </c>
      <c r="C4" s="17">
        <v>129868</v>
      </c>
      <c r="D4" s="17">
        <v>256513</v>
      </c>
      <c r="E4" s="17">
        <f>(C4-D4)</f>
        <v>-126645</v>
      </c>
      <c r="F4" s="18">
        <v>24283</v>
      </c>
      <c r="G4" s="18">
        <f>F4+D4</f>
        <v>280796</v>
      </c>
      <c r="H4" s="17">
        <v>1100916</v>
      </c>
      <c r="I4" s="17">
        <v>1073357</v>
      </c>
      <c r="J4" s="17">
        <f>I4-H4</f>
        <v>-27559</v>
      </c>
      <c r="K4" s="19">
        <f>(I4-D4)/I4</f>
        <v>0.76101800239808381</v>
      </c>
      <c r="L4" s="19">
        <f>(I4-G4)/I4</f>
        <v>0.73839458819386283</v>
      </c>
    </row>
    <row r="5" spans="1:14">
      <c r="A5" s="20">
        <v>2</v>
      </c>
      <c r="B5" s="21" t="s">
        <v>8</v>
      </c>
      <c r="C5" s="22">
        <v>237605</v>
      </c>
      <c r="D5" s="22">
        <v>85618</v>
      </c>
      <c r="E5" s="22">
        <f t="shared" ref="E5:E13" si="0">(C5-D5)</f>
        <v>151987</v>
      </c>
      <c r="F5" s="23">
        <v>10598</v>
      </c>
      <c r="G5" s="23">
        <f t="shared" ref="G5:G13" si="1">F5+D5</f>
        <v>96216</v>
      </c>
      <c r="H5" s="24">
        <v>215534</v>
      </c>
      <c r="I5" s="24">
        <v>878162</v>
      </c>
      <c r="J5" s="24">
        <f t="shared" ref="J5:J13" si="2">I5-H5</f>
        <v>662628</v>
      </c>
      <c r="K5" s="25">
        <f t="shared" ref="K5:K13" si="3">(I5-D5)/I5</f>
        <v>0.90250318278404218</v>
      </c>
      <c r="L5" s="25">
        <f t="shared" ref="L5:L13" si="4">(I5-G5)/I5</f>
        <v>0.89043479449122143</v>
      </c>
    </row>
    <row r="6" spans="1:14">
      <c r="A6" s="15">
        <v>3</v>
      </c>
      <c r="B6" s="16" t="s">
        <v>9</v>
      </c>
      <c r="C6" s="17">
        <v>249420</v>
      </c>
      <c r="D6" s="17">
        <v>264259</v>
      </c>
      <c r="E6" s="17">
        <f t="shared" si="0"/>
        <v>-14839</v>
      </c>
      <c r="F6" s="18">
        <v>10527</v>
      </c>
      <c r="G6" s="18">
        <f t="shared" si="1"/>
        <v>274786</v>
      </c>
      <c r="H6" s="17">
        <v>820719</v>
      </c>
      <c r="I6" s="17">
        <v>1193784</v>
      </c>
      <c r="J6" s="17">
        <f t="shared" si="2"/>
        <v>373065</v>
      </c>
      <c r="K6" s="19">
        <f t="shared" si="3"/>
        <v>0.77863750896309547</v>
      </c>
      <c r="L6" s="19">
        <f t="shared" si="4"/>
        <v>0.76981933080021181</v>
      </c>
    </row>
    <row r="7" spans="1:14">
      <c r="A7" s="20">
        <v>4</v>
      </c>
      <c r="B7" s="21" t="s">
        <v>11</v>
      </c>
      <c r="C7" s="22">
        <v>226538</v>
      </c>
      <c r="D7" s="22">
        <v>293368</v>
      </c>
      <c r="E7" s="22">
        <f t="shared" si="0"/>
        <v>-66830</v>
      </c>
      <c r="F7" s="23">
        <v>20592</v>
      </c>
      <c r="G7" s="23">
        <f t="shared" si="1"/>
        <v>313960</v>
      </c>
      <c r="H7" s="24">
        <v>620242</v>
      </c>
      <c r="I7" s="24">
        <v>420345</v>
      </c>
      <c r="J7" s="24">
        <f t="shared" si="2"/>
        <v>-199897</v>
      </c>
      <c r="K7" s="25">
        <f t="shared" si="3"/>
        <v>0.30207805493106854</v>
      </c>
      <c r="L7" s="25">
        <f t="shared" si="4"/>
        <v>0.25308972391725842</v>
      </c>
    </row>
    <row r="8" spans="1:14">
      <c r="A8" s="15">
        <v>5</v>
      </c>
      <c r="B8" s="16" t="s">
        <v>10</v>
      </c>
      <c r="C8" s="17">
        <v>109478</v>
      </c>
      <c r="D8" s="17">
        <v>174003</v>
      </c>
      <c r="E8" s="17">
        <f t="shared" si="0"/>
        <v>-64525</v>
      </c>
      <c r="F8" s="18">
        <v>20392</v>
      </c>
      <c r="G8" s="18">
        <f t="shared" si="1"/>
        <v>194395</v>
      </c>
      <c r="H8" s="17">
        <v>821177</v>
      </c>
      <c r="I8" s="17">
        <v>1175811</v>
      </c>
      <c r="J8" s="17">
        <f t="shared" si="2"/>
        <v>354634</v>
      </c>
      <c r="K8" s="19">
        <f t="shared" si="3"/>
        <v>0.85201448191928808</v>
      </c>
      <c r="L8" s="19">
        <f t="shared" si="4"/>
        <v>0.83467155860933429</v>
      </c>
    </row>
    <row r="9" spans="1:14">
      <c r="A9" s="20">
        <v>6</v>
      </c>
      <c r="B9" s="21" t="s">
        <v>12</v>
      </c>
      <c r="C9" s="22">
        <v>129160</v>
      </c>
      <c r="D9" s="22">
        <v>249567</v>
      </c>
      <c r="E9" s="22">
        <f t="shared" si="0"/>
        <v>-120407</v>
      </c>
      <c r="F9" s="23">
        <v>14490</v>
      </c>
      <c r="G9" s="23">
        <f t="shared" si="1"/>
        <v>264057</v>
      </c>
      <c r="H9" s="24">
        <v>901263</v>
      </c>
      <c r="I9" s="24">
        <v>1015766</v>
      </c>
      <c r="J9" s="24">
        <f t="shared" si="2"/>
        <v>114503</v>
      </c>
      <c r="K9" s="25">
        <f t="shared" si="3"/>
        <v>0.75430660211111611</v>
      </c>
      <c r="L9" s="25">
        <f t="shared" si="4"/>
        <v>0.74004150562235793</v>
      </c>
    </row>
    <row r="10" spans="1:14">
      <c r="A10" s="15">
        <v>7</v>
      </c>
      <c r="B10" s="16" t="s">
        <v>13</v>
      </c>
      <c r="C10" s="17">
        <v>213785</v>
      </c>
      <c r="D10" s="17">
        <v>79255</v>
      </c>
      <c r="E10" s="17">
        <f t="shared" si="0"/>
        <v>134530</v>
      </c>
      <c r="F10" s="18">
        <v>15582</v>
      </c>
      <c r="G10" s="18">
        <f t="shared" si="1"/>
        <v>94837</v>
      </c>
      <c r="H10" s="17">
        <v>878528</v>
      </c>
      <c r="I10" s="17">
        <v>733751</v>
      </c>
      <c r="J10" s="17">
        <f t="shared" si="2"/>
        <v>-144777</v>
      </c>
      <c r="K10" s="19">
        <f t="shared" si="3"/>
        <v>0.89198651858736822</v>
      </c>
      <c r="L10" s="19">
        <f t="shared" si="4"/>
        <v>0.87075043168595345</v>
      </c>
    </row>
    <row r="11" spans="1:14">
      <c r="A11" s="20">
        <v>8</v>
      </c>
      <c r="B11" s="21" t="s">
        <v>14</v>
      </c>
      <c r="C11" s="22">
        <v>128283</v>
      </c>
      <c r="D11" s="22">
        <v>122300</v>
      </c>
      <c r="E11" s="22">
        <f t="shared" si="0"/>
        <v>5983</v>
      </c>
      <c r="F11" s="23">
        <v>21606</v>
      </c>
      <c r="G11" s="23">
        <f t="shared" si="1"/>
        <v>143906</v>
      </c>
      <c r="H11" s="24">
        <v>838380</v>
      </c>
      <c r="I11" s="24">
        <v>955983</v>
      </c>
      <c r="J11" s="24">
        <f t="shared" si="2"/>
        <v>117603</v>
      </c>
      <c r="K11" s="25">
        <f t="shared" si="3"/>
        <v>0.87206885478089047</v>
      </c>
      <c r="L11" s="25">
        <f t="shared" si="4"/>
        <v>0.84946803447341634</v>
      </c>
    </row>
    <row r="12" spans="1:14">
      <c r="A12" s="15">
        <v>9</v>
      </c>
      <c r="B12" s="16" t="s">
        <v>15</v>
      </c>
      <c r="C12" s="17">
        <v>175438</v>
      </c>
      <c r="D12" s="17">
        <v>119943</v>
      </c>
      <c r="E12" s="17">
        <f t="shared" si="0"/>
        <v>55495</v>
      </c>
      <c r="F12" s="18">
        <v>20667</v>
      </c>
      <c r="G12" s="18">
        <f t="shared" si="1"/>
        <v>140610</v>
      </c>
      <c r="H12" s="17">
        <v>1073157</v>
      </c>
      <c r="I12" s="17">
        <v>924095</v>
      </c>
      <c r="J12" s="17">
        <f t="shared" si="2"/>
        <v>-149062</v>
      </c>
      <c r="K12" s="19">
        <f t="shared" si="3"/>
        <v>0.87020490317553933</v>
      </c>
      <c r="L12" s="19">
        <f t="shared" si="4"/>
        <v>0.84784031944767579</v>
      </c>
    </row>
    <row r="13" spans="1:14">
      <c r="A13" s="20">
        <v>10</v>
      </c>
      <c r="B13" s="21" t="s">
        <v>16</v>
      </c>
      <c r="C13" s="22">
        <v>253755</v>
      </c>
      <c r="D13" s="22">
        <v>255187</v>
      </c>
      <c r="E13" s="22">
        <f t="shared" si="0"/>
        <v>-1432</v>
      </c>
      <c r="F13" s="23">
        <v>12347</v>
      </c>
      <c r="G13" s="23">
        <f t="shared" si="1"/>
        <v>267534</v>
      </c>
      <c r="H13" s="24">
        <v>1141047</v>
      </c>
      <c r="I13" s="24">
        <v>1061074</v>
      </c>
      <c r="J13" s="24">
        <f t="shared" si="2"/>
        <v>-79973</v>
      </c>
      <c r="K13" s="25">
        <f t="shared" si="3"/>
        <v>0.75950122234641504</v>
      </c>
      <c r="L13" s="25">
        <f t="shared" si="4"/>
        <v>0.7478648991493525</v>
      </c>
    </row>
    <row r="14" spans="1:14">
      <c r="B14" s="1"/>
      <c r="C14" s="5">
        <f>SUM(C4:C13)</f>
        <v>1853330</v>
      </c>
      <c r="D14" s="5">
        <f t="shared" ref="D14:J14" si="5">SUM(D4:D13)</f>
        <v>1900013</v>
      </c>
      <c r="E14" s="5">
        <f t="shared" si="5"/>
        <v>-46683</v>
      </c>
      <c r="F14" s="6">
        <f>SUM(F4:F13)</f>
        <v>171084</v>
      </c>
      <c r="G14" s="6">
        <f>SUM(G4:G13)</f>
        <v>2071097</v>
      </c>
      <c r="H14" s="7">
        <f t="shared" si="5"/>
        <v>8410963</v>
      </c>
      <c r="I14" s="7">
        <f t="shared" si="5"/>
        <v>9432128</v>
      </c>
      <c r="J14" s="7">
        <f t="shared" si="5"/>
        <v>1021165</v>
      </c>
      <c r="K14" s="8">
        <f>SUM(K4:K13)/10</f>
        <v>0.77443193319969061</v>
      </c>
      <c r="L14" s="8">
        <f>SUM(L4:L13)/10</f>
        <v>0.75423751863906441</v>
      </c>
    </row>
    <row r="15" spans="1:14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2:14" ht="36" customHeight="1">
      <c r="B17" s="1"/>
      <c r="C17" s="44" t="s">
        <v>19</v>
      </c>
      <c r="D17" s="44"/>
      <c r="E17" s="44"/>
      <c r="F17" s="1"/>
      <c r="G17" s="1"/>
      <c r="H17" s="1"/>
      <c r="I17" s="1"/>
      <c r="J17" s="1"/>
      <c r="K17" s="1"/>
      <c r="L17" s="1"/>
      <c r="M17" s="1"/>
      <c r="N17" s="1"/>
    </row>
    <row r="18" spans="2:14" ht="24" customHeight="1">
      <c r="B18" s="1"/>
      <c r="C18" s="26" t="s">
        <v>3</v>
      </c>
      <c r="D18" s="26" t="s">
        <v>27</v>
      </c>
      <c r="E18" s="26" t="s">
        <v>28</v>
      </c>
      <c r="F18" s="1"/>
      <c r="G18" s="1"/>
      <c r="H18" s="1"/>
      <c r="I18" s="1"/>
      <c r="J18" s="1"/>
      <c r="K18" s="1"/>
      <c r="L18" s="1"/>
      <c r="M18" s="1"/>
      <c r="N18" s="1"/>
    </row>
    <row r="19" spans="2:14">
      <c r="B19" s="1"/>
      <c r="C19" s="27">
        <v>2007</v>
      </c>
      <c r="D19" s="28">
        <v>3613439</v>
      </c>
      <c r="E19" s="28">
        <v>3293202</v>
      </c>
      <c r="F19" s="1"/>
      <c r="G19" s="1"/>
      <c r="H19" s="1"/>
      <c r="I19" s="1"/>
      <c r="J19" s="1"/>
      <c r="K19" s="1"/>
      <c r="L19" s="1"/>
      <c r="M19" s="1"/>
      <c r="N19" s="1"/>
    </row>
    <row r="20" spans="2:14">
      <c r="B20" s="1"/>
      <c r="C20" s="29">
        <v>2008</v>
      </c>
      <c r="D20" s="30">
        <v>3508776</v>
      </c>
      <c r="E20" s="30">
        <v>3441854</v>
      </c>
      <c r="F20" s="1"/>
      <c r="G20" s="4"/>
      <c r="H20" s="4"/>
      <c r="I20" s="1"/>
      <c r="J20" s="1"/>
      <c r="K20" s="1"/>
      <c r="L20" s="1"/>
      <c r="M20" s="1"/>
      <c r="N20" s="1"/>
    </row>
    <row r="21" spans="2:14">
      <c r="B21" s="1"/>
      <c r="C21" s="27">
        <v>2009</v>
      </c>
      <c r="D21" s="28">
        <v>3719457</v>
      </c>
      <c r="E21" s="28">
        <v>3531844</v>
      </c>
      <c r="F21" s="1"/>
      <c r="G21" s="4"/>
      <c r="H21" s="4"/>
      <c r="I21" s="3"/>
      <c r="L21" s="1"/>
      <c r="M21" s="1"/>
      <c r="N21" s="1"/>
    </row>
    <row r="22" spans="2:14">
      <c r="B22" s="1"/>
      <c r="C22" s="29">
        <v>2010</v>
      </c>
      <c r="D22" s="30">
        <v>3310212</v>
      </c>
      <c r="E22" s="30">
        <v>3354051</v>
      </c>
      <c r="F22" s="1"/>
      <c r="G22" s="4"/>
      <c r="H22" s="4"/>
      <c r="I22" s="3"/>
      <c r="L22" s="1"/>
      <c r="M22" s="1"/>
      <c r="N22" s="1"/>
    </row>
    <row r="23" spans="2:14">
      <c r="C23" s="27">
        <v>2011</v>
      </c>
      <c r="D23" s="28">
        <v>3945202</v>
      </c>
      <c r="E23" s="28">
        <v>3476155</v>
      </c>
      <c r="G23" s="2"/>
      <c r="H23" s="2"/>
      <c r="I23" s="3"/>
    </row>
    <row r="24" spans="2:14">
      <c r="C24" s="29">
        <v>2012</v>
      </c>
      <c r="D24" s="30">
        <v>3938152</v>
      </c>
      <c r="E24" s="30">
        <v>3538468</v>
      </c>
      <c r="G24" s="4"/>
      <c r="H24" s="2"/>
      <c r="I24" s="3"/>
    </row>
    <row r="25" spans="2:14">
      <c r="C25" s="27">
        <v>2013</v>
      </c>
      <c r="D25" s="28">
        <v>3733706</v>
      </c>
      <c r="E25" s="28">
        <v>3727037</v>
      </c>
      <c r="G25" s="2"/>
      <c r="H25" s="2"/>
      <c r="I25" s="3"/>
    </row>
    <row r="26" spans="2:14">
      <c r="C26" s="29">
        <v>2014</v>
      </c>
      <c r="D26" s="30">
        <v>3526698</v>
      </c>
      <c r="E26" s="30">
        <v>3425405</v>
      </c>
      <c r="I26" s="3"/>
    </row>
    <row r="27" spans="2:14">
      <c r="C27" s="27">
        <v>2015</v>
      </c>
      <c r="D27" s="28">
        <v>3632971</v>
      </c>
      <c r="E27" s="28">
        <v>3734041</v>
      </c>
      <c r="I27" s="3"/>
    </row>
    <row r="28" spans="2:14">
      <c r="C28" s="29">
        <v>2016</v>
      </c>
      <c r="D28" s="30">
        <v>3206487</v>
      </c>
      <c r="E28" s="30">
        <v>3677074</v>
      </c>
      <c r="I28" s="3"/>
    </row>
    <row r="29" spans="2:14">
      <c r="I29" s="3"/>
    </row>
    <row r="30" spans="2:14">
      <c r="I30" s="3"/>
    </row>
  </sheetData>
  <mergeCells count="7">
    <mergeCell ref="K2:L2"/>
    <mergeCell ref="A1:J1"/>
    <mergeCell ref="F2:G2"/>
    <mergeCell ref="C17:E17"/>
    <mergeCell ref="A2:B2"/>
    <mergeCell ref="H2:J2"/>
    <mergeCell ref="C2:E2"/>
  </mergeCells>
  <phoneticPr fontId="15" type="noConversion"/>
  <pageMargins left="0.7" right="0.7" top="0.75" bottom="0.75" header="0.3" footer="0.3"/>
  <ignoredErrors>
    <ignoredError sqref="K14" formula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KPI Dashboard</vt:lpstr>
      <vt:lpstr>KPI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Kendra Dalley</cp:lastModifiedBy>
  <dcterms:created xsi:type="dcterms:W3CDTF">2016-03-21T16:06:55Z</dcterms:created>
  <dcterms:modified xsi:type="dcterms:W3CDTF">2016-04-05T17:27:10Z</dcterms:modified>
</cp:coreProperties>
</file>