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UI/images/vertex42_logo.png" ContentType="image/.png"/>
  <Override PartName="/customUI/images/vertex42_logo0.png" ContentType="image/.png"/>
  <Override PartName="/customUI/images/personal-monthly-budget_180.png" ContentType="image/.png"/>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Id4" /><Relationship Type="http://schemas.microsoft.com/office/2007/relationships/ui/extensibility" Target="/customUI/customUI14.xml" Id="R47968f6ed1a44332" /><Relationship Type="http://schemas.microsoft.com/office/2006/relationships/ui/extensibility" Target="/customUI/customUI.xml" Id="R8953a91e1d294b72"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105" windowWidth="11235" windowHeight="10485"/>
  </bookViews>
  <sheets>
    <sheet name="Budget" sheetId="1" r:id="rId1"/>
    <sheet name="Help" sheetId="2" r:id="rId2"/>
    <sheet name="©" sheetId="4" r:id="rId3"/>
  </sheets>
  <definedNames>
    <definedName name="_xlnm.Print_Area" localSheetId="0">Budget!$A$1:$I$63</definedName>
    <definedName name="valuevx">42.314159</definedName>
  </definedNames>
  <calcPr calcId="145621"/>
</workbook>
</file>

<file path=xl/calcChain.xml><?xml version="1.0" encoding="utf-8"?>
<calcChain xmlns="http://schemas.openxmlformats.org/spreadsheetml/2006/main">
  <c r="I63" i="1" l="1"/>
  <c r="H63" i="1"/>
  <c r="G63" i="1"/>
  <c r="D63" i="1"/>
  <c r="C63" i="1"/>
  <c r="B63" i="1"/>
  <c r="I56" i="1"/>
  <c r="H56" i="1"/>
  <c r="G56" i="1"/>
  <c r="D56" i="1"/>
  <c r="C56" i="1"/>
  <c r="B56" i="1"/>
  <c r="D49" i="1"/>
  <c r="C49" i="1"/>
  <c r="B49" i="1"/>
  <c r="I46" i="1"/>
  <c r="H46" i="1"/>
  <c r="G46" i="1"/>
  <c r="D39" i="1"/>
  <c r="C39" i="1"/>
  <c r="B39" i="1"/>
  <c r="D13" i="1"/>
  <c r="H37" i="1"/>
  <c r="G37" i="1"/>
  <c r="C29" i="1"/>
  <c r="B29" i="1"/>
  <c r="G20" i="1"/>
  <c r="I20" i="1"/>
  <c r="H20" i="1"/>
  <c r="C13" i="1"/>
  <c r="B13" i="1"/>
  <c r="I41" i="1" l="1"/>
  <c r="I42" i="1"/>
  <c r="I26" i="1"/>
  <c r="I27" i="1"/>
  <c r="I28" i="1"/>
  <c r="I29" i="1"/>
  <c r="I30" i="1"/>
  <c r="I12" i="1"/>
  <c r="I13" i="1"/>
  <c r="I14" i="1"/>
  <c r="I15" i="1"/>
  <c r="I16" i="1"/>
  <c r="I17" i="1"/>
  <c r="I18" i="1"/>
  <c r="I19" i="1"/>
  <c r="F20" i="1" l="1"/>
  <c r="F37" i="1"/>
  <c r="F46" i="1"/>
  <c r="F56" i="1"/>
  <c r="F63" i="1"/>
  <c r="A63" i="1"/>
  <c r="A56" i="1"/>
  <c r="A49" i="1"/>
  <c r="A39" i="1"/>
  <c r="A29" i="1"/>
  <c r="A13" i="1"/>
  <c r="H6" i="1"/>
  <c r="G6" i="1"/>
  <c r="H5" i="1"/>
  <c r="G5" i="1"/>
  <c r="I6" i="1" l="1"/>
  <c r="I5" i="1"/>
  <c r="I61" i="1"/>
  <c r="I44" i="1"/>
  <c r="D12" i="1"/>
  <c r="D11" i="1"/>
  <c r="D10" i="1"/>
  <c r="D9" i="1"/>
  <c r="D8" i="1"/>
  <c r="D7" i="1"/>
  <c r="D6" i="1"/>
  <c r="D5" i="1"/>
  <c r="I36" i="1"/>
  <c r="D25" i="1"/>
  <c r="I45" i="1"/>
  <c r="I43" i="1"/>
  <c r="I40" i="1"/>
  <c r="D46" i="1"/>
  <c r="D45" i="1"/>
  <c r="D44" i="1"/>
  <c r="D47" i="1"/>
  <c r="D43" i="1"/>
  <c r="D48" i="1"/>
  <c r="D42" i="1"/>
  <c r="I51" i="1"/>
  <c r="I24" i="1"/>
  <c r="I37" i="1" s="1"/>
  <c r="I34" i="1"/>
  <c r="I32" i="1"/>
  <c r="I31" i="1"/>
  <c r="I23" i="1"/>
  <c r="I35" i="1"/>
  <c r="I25" i="1"/>
  <c r="I33" i="1"/>
  <c r="I11" i="1"/>
  <c r="I62" i="1"/>
  <c r="I60" i="1"/>
  <c r="I59" i="1"/>
  <c r="D38" i="1"/>
  <c r="D34" i="1"/>
  <c r="D37" i="1"/>
  <c r="D36" i="1"/>
  <c r="D35" i="1"/>
  <c r="D33" i="1"/>
  <c r="D32" i="1"/>
  <c r="I49" i="1"/>
  <c r="I52" i="1"/>
  <c r="I55" i="1"/>
  <c r="I54" i="1"/>
  <c r="I53" i="1"/>
  <c r="I50" i="1"/>
  <c r="D62" i="1"/>
  <c r="D61" i="1"/>
  <c r="D60" i="1"/>
  <c r="D59" i="1"/>
  <c r="D53" i="1"/>
  <c r="D54" i="1"/>
  <c r="D55" i="1"/>
  <c r="D52" i="1"/>
  <c r="D28" i="1"/>
  <c r="D17" i="1"/>
  <c r="D18" i="1"/>
  <c r="D19" i="1"/>
  <c r="D20" i="1"/>
  <c r="D21" i="1"/>
  <c r="D22" i="1"/>
  <c r="D23" i="1"/>
  <c r="D24" i="1"/>
  <c r="D29" i="1" s="1"/>
  <c r="D26" i="1"/>
  <c r="D27" i="1"/>
  <c r="D16" i="1"/>
  <c r="H7" i="1" l="1"/>
  <c r="G7" i="1" l="1"/>
  <c r="I7" i="1" s="1"/>
</calcChain>
</file>

<file path=xl/sharedStrings.xml><?xml version="1.0" encoding="utf-8"?>
<sst xmlns="http://schemas.openxmlformats.org/spreadsheetml/2006/main" count="180" uniqueCount="129">
  <si>
    <t>Music</t>
  </si>
  <si>
    <t>Postage</t>
  </si>
  <si>
    <t>Actual</t>
  </si>
  <si>
    <t>INCOME</t>
  </si>
  <si>
    <t>Total Income</t>
  </si>
  <si>
    <t>Total Expenses</t>
  </si>
  <si>
    <t>NET</t>
  </si>
  <si>
    <t>Interest Income</t>
  </si>
  <si>
    <t>Dividends</t>
  </si>
  <si>
    <t>Clothing</t>
  </si>
  <si>
    <t>Groceries</t>
  </si>
  <si>
    <t>Gifts Given</t>
  </si>
  <si>
    <t>Gifts Received</t>
  </si>
  <si>
    <t>Wages &amp; Tips</t>
  </si>
  <si>
    <t>MISCELLANEOUS</t>
  </si>
  <si>
    <t>HOME EXPENSES</t>
  </si>
  <si>
    <t>Electricity</t>
  </si>
  <si>
    <t>Internet</t>
  </si>
  <si>
    <t>Other</t>
  </si>
  <si>
    <t>Improvements</t>
  </si>
  <si>
    <t>Phone</t>
  </si>
  <si>
    <t>TRANSPORTATION</t>
  </si>
  <si>
    <t>Vehicle Payments</t>
  </si>
  <si>
    <t>Fuel</t>
  </si>
  <si>
    <t>Repairs</t>
  </si>
  <si>
    <t>HEALTH</t>
  </si>
  <si>
    <t>Doctor/Dentist</t>
  </si>
  <si>
    <t>Medicine/Drugs</t>
  </si>
  <si>
    <t>Health Club Dues</t>
  </si>
  <si>
    <t>ENTERTAINMENT</t>
  </si>
  <si>
    <t>Books</t>
  </si>
  <si>
    <t>Newspaper</t>
  </si>
  <si>
    <t>Magazines</t>
  </si>
  <si>
    <t>Rentals</t>
  </si>
  <si>
    <t>Outdoor Recreation</t>
  </si>
  <si>
    <t>Hobbies</t>
  </si>
  <si>
    <t>Sports</t>
  </si>
  <si>
    <t>SUBSCRIPTIONS</t>
  </si>
  <si>
    <t>DAILY LIVING</t>
  </si>
  <si>
    <t>Personal Supplies</t>
  </si>
  <si>
    <t>Charitable Donations</t>
  </si>
  <si>
    <t>Religious Donations</t>
  </si>
  <si>
    <t>Bank Fees</t>
  </si>
  <si>
    <t>Emergency Fund</t>
  </si>
  <si>
    <t>Transfer to Savings</t>
  </si>
  <si>
    <t>Investments</t>
  </si>
  <si>
    <t>SAVINGS</t>
  </si>
  <si>
    <t>Retirement (401k, IRA)</t>
  </si>
  <si>
    <t>OBLIGATIONS</t>
  </si>
  <si>
    <t>Student Loan</t>
  </si>
  <si>
    <t>Other Loan</t>
  </si>
  <si>
    <t>Federal Taxes</t>
  </si>
  <si>
    <t>State/Local Taxes</t>
  </si>
  <si>
    <t>Bus/Taxi/Train Fare</t>
  </si>
  <si>
    <t>Registration/License</t>
  </si>
  <si>
    <t>Lawn/Garden</t>
  </si>
  <si>
    <t>Furnishings/Appliances</t>
  </si>
  <si>
    <t>Cable/Satellite</t>
  </si>
  <si>
    <t>Water/Sewer/Trash</t>
  </si>
  <si>
    <t>Gas/Oil</t>
  </si>
  <si>
    <t>Mortgage/Rent</t>
  </si>
  <si>
    <t>Dining/Eating Out</t>
  </si>
  <si>
    <t>Salon/Barber</t>
  </si>
  <si>
    <t>Movies/Theater</t>
  </si>
  <si>
    <t>Videos/DVDs</t>
  </si>
  <si>
    <t>Concerts/Plays</t>
  </si>
  <si>
    <t>Film/Photos</t>
  </si>
  <si>
    <t>Games</t>
  </si>
  <si>
    <t>Toys/Gadgets</t>
  </si>
  <si>
    <t>CHARITY/GIFTS</t>
  </si>
  <si>
    <t>Difference</t>
  </si>
  <si>
    <t>Transfer from Savings</t>
  </si>
  <si>
    <t>Alimony/Child Support</t>
  </si>
  <si>
    <t>[42]</t>
  </si>
  <si>
    <t>Budget</t>
  </si>
  <si>
    <t>Refunds/Reimbursements</t>
  </si>
  <si>
    <t>BUDGET SUMMARY</t>
  </si>
  <si>
    <t>© 2008-2014 Vertex42 LLC</t>
  </si>
  <si>
    <t>HELP</t>
  </si>
  <si>
    <t>© 2014 Vertex42 LLC</t>
  </si>
  <si>
    <t>This spreadsheet, including all worksheets and associated content is considered a copyrighted work under the United States and other copyright laws.</t>
  </si>
  <si>
    <t>See License Agreement</t>
  </si>
  <si>
    <t>http://www.vertex42.com/licensing/EULA_privateuse.html</t>
  </si>
  <si>
    <t>TIPS</t>
  </si>
  <si>
    <t>Vertex42.com: Spreadsheet Tips Workbook</t>
  </si>
  <si>
    <t>ARTICLE</t>
  </si>
  <si>
    <t>Vertex42.com: How to Make a Budget with a Spreadsheet</t>
  </si>
  <si>
    <t>Vertex42.com: Budgeting Tips</t>
  </si>
  <si>
    <t>The purpose of this template is to help you define a monthly budget and compare your budget to your actual income and expenses.</t>
  </si>
  <si>
    <t>The cells in the Difference column use conditional formatting to make negative numbers red. If you spend more than you budgeted, the Difference between the Projected and Actual values will be negative, and if your Actual income is less than your Projected income, the Difference will be a negative number.</t>
  </si>
  <si>
    <t>The Monthly Budget Summary table totals up all your income and expenses and calculates the Net as Income minus Expenses. If your Net is negative, that means you have overspent your monthly budget.</t>
  </si>
  <si>
    <t>Intro</t>
  </si>
  <si>
    <t>Difference Column</t>
  </si>
  <si>
    <t>Budget Summary</t>
  </si>
  <si>
    <t>Step 1</t>
  </si>
  <si>
    <t>Update Budget Categories</t>
  </si>
  <si>
    <t>This worksheet uses a separate Excel Table for each major Budget category. This allows you to insert and delete sub-categories easily.</t>
  </si>
  <si>
    <t>Step 2</t>
  </si>
  <si>
    <t>You can modify the sub-categories within each table, but if you remove an entire major category, then you will need to modify the formulas in the Budget Summary table.</t>
  </si>
  <si>
    <t>Enter Budget Amounts</t>
  </si>
  <si>
    <t>If you are not sure how to set up your budget, read the article "How to Make a Budget with a Spreadsheet" listed below.</t>
  </si>
  <si>
    <t>Enter values in the Budget column within each table.</t>
  </si>
  <si>
    <t>Step 3</t>
  </si>
  <si>
    <t>Enter Actual Amounts</t>
  </si>
  <si>
    <t>You can either update the worksheet throughout the month, or wait until the end of the month to enter the actual income and expenses.</t>
  </si>
  <si>
    <t>Taking the Next Step</t>
  </si>
  <si>
    <t>This worksheet is a simple way to create a monthly budget, but when you are ready to move on to a more advanced budgeting tool, try our Money Management Template listed below.</t>
  </si>
  <si>
    <t>REFERENCES &amp; RESOURCES</t>
  </si>
  <si>
    <t>TEMPLATE</t>
  </si>
  <si>
    <t>Vertex42.com: Money Management Template</t>
  </si>
  <si>
    <t>By Vertex42.com</t>
  </si>
  <si>
    <t>Do not submit copies or modifications of this template to any website or online template gallery.</t>
  </si>
  <si>
    <t>Please review the following license agreement to learn how you may or may not use this template. Thank you.</t>
  </si>
  <si>
    <r>
      <rPr>
        <b/>
        <sz val="11"/>
        <color theme="1"/>
        <rFont val="Trebuchet MS"/>
        <family val="2"/>
        <scheme val="minor"/>
      </rPr>
      <t>Do not delete this worksheet.</t>
    </r>
    <r>
      <rPr>
        <sz val="11"/>
        <rFont val="Arial"/>
        <family val="2"/>
      </rPr>
      <t xml:space="preserve"> If necessary, you may hide it by right-clicking on the tab and selecting Hide.</t>
    </r>
  </si>
  <si>
    <t>http://www.vertex42.com/ExcelTemplates/personal-monthly-budget.html</t>
  </si>
  <si>
    <t>Personal Monthly Budget</t>
  </si>
  <si>
    <t>Home/Rental Insurance</t>
  </si>
  <si>
    <t>Maintenance/Supplies</t>
  </si>
  <si>
    <t>Auto Insurance</t>
  </si>
  <si>
    <t>Health Insurance</t>
  </si>
  <si>
    <t>Life Insurance</t>
  </si>
  <si>
    <t>Veterinarian/Pet Care</t>
  </si>
  <si>
    <t>Dues/Memberships</t>
  </si>
  <si>
    <t>Cleaning</t>
  </si>
  <si>
    <t>Education/Lessons</t>
  </si>
  <si>
    <t>Pet Food</t>
  </si>
  <si>
    <t>Vacation/Travel</t>
  </si>
  <si>
    <t>Education</t>
  </si>
  <si>
    <t>Credit Cards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</si>
</sst>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28" x14ac:knownFonts="1">
    <font>
      <sz val="11"/>
      <name val="Arial"/>
      <family val="2"/>
    </font>
    <font>
      <sz val="10"/>
      <name val="Arial"/>
      <family val="2"/>
    </font>
    <font>
      <u/>
      <sz val="10"/>
      <color indexed="12"/>
      <name val="Arial"/>
      <family val="2"/>
    </font>
    <font>
      <sz val="10"/>
      <name val="Trebuchet MS"/>
      <family val="2"/>
      <scheme val="minor"/>
    </font>
    <font>
      <u/>
      <sz val="8"/>
      <color indexed="12"/>
      <name val="Trebuchet MS"/>
      <family val="2"/>
      <scheme val="minor"/>
    </font>
    <font>
      <sz val="8"/>
      <name val="Trebuchet MS"/>
      <family val="2"/>
      <scheme val="minor"/>
    </font>
    <font>
      <b/>
      <sz val="8"/>
      <name val="Trebuchet MS"/>
      <family val="2"/>
      <scheme val="minor"/>
    </font>
    <font>
      <b/>
      <sz val="10"/>
      <name val="Trebuchet MS"/>
      <family val="2"/>
      <scheme val="minor"/>
    </font>
    <font>
      <b/>
      <sz val="11"/>
      <name val="Trebuchet MS"/>
      <family val="2"/>
      <scheme val="minor"/>
    </font>
    <font>
      <sz val="10"/>
      <color theme="0"/>
      <name val="Trebuchet MS"/>
      <family val="2"/>
      <scheme val="minor"/>
    </font>
    <font>
      <b/>
      <sz val="10"/>
      <name val="Arial"/>
      <family val="2"/>
      <scheme val="major"/>
    </font>
    <font>
      <sz val="9"/>
      <name val="Arial"/>
      <family val="2"/>
      <scheme val="major"/>
    </font>
    <font>
      <sz val="6"/>
      <color theme="0"/>
      <name val="Trebuchet MS"/>
      <family val="2"/>
      <scheme val="minor"/>
    </font>
    <font>
      <b/>
      <sz val="11"/>
      <color theme="1"/>
      <name val="Trebuchet MS"/>
      <family val="2"/>
      <scheme val="minor"/>
    </font>
    <font>
      <b/>
      <sz val="10"/>
      <color theme="0"/>
      <name val="Arial"/>
      <family val="2"/>
      <scheme val="major"/>
    </font>
    <font>
      <b/>
      <sz val="9"/>
      <color theme="1"/>
      <name val="Trebuchet MS"/>
      <family val="2"/>
      <scheme val="minor"/>
    </font>
    <font>
      <sz val="18"/>
      <color theme="4"/>
      <name val="Trebuchet MS"/>
      <family val="2"/>
      <scheme val="minor"/>
    </font>
    <font>
      <sz val="18"/>
      <name val="Arial"/>
      <family val="2"/>
    </font>
    <font>
      <sz val="9"/>
      <color theme="0" tint="-0.499984740745262"/>
      <name val="Arial"/>
      <family val="2"/>
    </font>
    <font>
      <sz val="11"/>
      <name val="Arial"/>
      <family val="2"/>
    </font>
    <font>
      <u/>
      <sz val="11"/>
      <color indexed="12"/>
      <name val="Arial"/>
      <family val="2"/>
    </font>
    <font>
      <b/>
      <sz val="12"/>
      <color indexed="9"/>
      <name val="Calibri"/>
      <family val="2"/>
    </font>
    <font>
      <sz val="11"/>
      <color theme="1" tint="0.34998626667073579"/>
      <name val="Calibri"/>
      <family val="2"/>
    </font>
    <font>
      <b/>
      <sz val="11"/>
      <name val="Arial"/>
      <family val="2"/>
    </font>
    <font>
      <sz val="18"/>
      <color theme="1"/>
      <name val="Arial"/>
      <family val="2"/>
    </font>
    <font>
      <sz val="12"/>
      <name val="Arial"/>
      <family val="2"/>
    </font>
    <font>
      <b/>
      <sz val="12"/>
      <name val="Arial"/>
      <family val="2"/>
    </font>
    <font>
      <u/>
      <sz val="12"/>
      <color indexed="12"/>
      <name val="Arial"/>
      <family val="2"/>
    </font>
  </fonts>
  <fills count="6">
    <fill>
      <patternFill patternType="none"/>
    </fill>
    <fill>
      <patternFill patternType="gray125"/>
    </fill>
    <fill>
      <patternFill patternType="solid">
        <fgColor theme="1"/>
        <bgColor theme="1"/>
      </patternFill>
    </fill>
    <fill>
      <patternFill patternType="solid">
        <fgColor theme="0" tint="-4.9989318521683403E-2"/>
        <bgColor indexed="64"/>
      </patternFill>
    </fill>
    <fill>
      <patternFill patternType="solid">
        <fgColor indexed="55"/>
        <bgColor indexed="64"/>
      </patternFill>
    </fill>
    <fill>
      <patternFill patternType="solid">
        <fgColor theme="0" tint="-0.14999847407452621"/>
        <bgColor indexed="64"/>
      </patternFill>
    </fill>
  </fills>
  <borders count="5">
    <border>
      <left/>
      <right/>
      <top/>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right/>
      <top style="double">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60">
    <xf numFmtId="0" fontId="0" fillId="0" borderId="0" xfId="0"/>
    <xf numFmtId="0" fontId="3" fillId="0" borderId="0" xfId="0" applyFont="1"/>
    <xf numFmtId="0" fontId="5" fillId="0" borderId="0" xfId="0" applyFont="1"/>
    <xf numFmtId="0" fontId="6" fillId="0" borderId="0" xfId="0" applyFont="1" applyAlignment="1">
      <alignment horizontal="right"/>
    </xf>
    <xf numFmtId="0" fontId="3" fillId="0" borderId="0" xfId="0" applyFont="1" applyFill="1" applyBorder="1"/>
    <xf numFmtId="0" fontId="7" fillId="0" borderId="0" xfId="0" applyFont="1"/>
    <xf numFmtId="0" fontId="3" fillId="0" borderId="0" xfId="0" applyFont="1" applyAlignment="1"/>
    <xf numFmtId="0" fontId="3" fillId="0" borderId="0" xfId="0" applyFont="1" applyAlignment="1">
      <alignment horizontal="left"/>
    </xf>
    <xf numFmtId="0" fontId="3" fillId="0" borderId="0" xfId="0" applyFont="1" applyFill="1"/>
    <xf numFmtId="4" fontId="3" fillId="0" borderId="1" xfId="1" applyNumberFormat="1" applyFont="1" applyFill="1" applyBorder="1"/>
    <xf numFmtId="43" fontId="3" fillId="0" borderId="0" xfId="1" applyNumberFormat="1" applyFont="1" applyFill="1" applyBorder="1"/>
    <xf numFmtId="0" fontId="5" fillId="0" borderId="0" xfId="0" applyFont="1" applyFill="1"/>
    <xf numFmtId="4" fontId="3" fillId="0" borderId="2" xfId="1" applyNumberFormat="1" applyFont="1" applyFill="1" applyBorder="1"/>
    <xf numFmtId="43" fontId="3" fillId="0" borderId="0" xfId="0" applyNumberFormat="1" applyFont="1" applyFill="1" applyBorder="1"/>
    <xf numFmtId="4" fontId="3" fillId="0" borderId="3" xfId="1" applyNumberFormat="1" applyFont="1" applyFill="1" applyBorder="1"/>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horizontal="right"/>
    </xf>
    <xf numFmtId="0" fontId="9" fillId="0" borderId="0" xfId="0" applyFont="1" applyFill="1"/>
    <xf numFmtId="4" fontId="3" fillId="0" borderId="0" xfId="0" applyNumberFormat="1" applyFont="1" applyFill="1" applyBorder="1"/>
    <xf numFmtId="0" fontId="12" fillId="0" borderId="0" xfId="0" applyFont="1" applyFill="1" applyAlignment="1">
      <alignment horizontal="left"/>
    </xf>
    <xf numFmtId="0" fontId="10" fillId="0" borderId="0" xfId="0" applyFont="1" applyFill="1" applyBorder="1"/>
    <xf numFmtId="43" fontId="11" fillId="0" borderId="0" xfId="0" applyNumberFormat="1" applyFont="1" applyFill="1" applyBorder="1" applyAlignment="1">
      <alignment horizontal="center"/>
    </xf>
    <xf numFmtId="0" fontId="11" fillId="0" borderId="0" xfId="0" applyFont="1" applyFill="1" applyBorder="1" applyAlignment="1">
      <alignment horizontal="center"/>
    </xf>
    <xf numFmtId="0" fontId="3" fillId="0" borderId="0" xfId="0" applyFont="1" applyFill="1" applyBorder="1" applyAlignment="1">
      <alignment horizontal="right" indent="1"/>
    </xf>
    <xf numFmtId="40" fontId="15" fillId="0" borderId="0" xfId="2" applyNumberFormat="1" applyFont="1" applyBorder="1" applyAlignment="1">
      <alignment horizontal="right" vertical="center"/>
    </xf>
    <xf numFmtId="0" fontId="14" fillId="2" borderId="0" xfId="0" applyFont="1" applyFill="1" applyBorder="1"/>
    <xf numFmtId="0" fontId="14" fillId="2" borderId="0" xfId="0" applyFont="1" applyFill="1" applyBorder="1" applyAlignment="1">
      <alignment horizontal="center"/>
    </xf>
    <xf numFmtId="0" fontId="13" fillId="0" borderId="0" xfId="0" applyFont="1" applyBorder="1" applyAlignment="1">
      <alignment horizontal="right" vertical="center"/>
    </xf>
    <xf numFmtId="0" fontId="13" fillId="3" borderId="4" xfId="0" applyFont="1" applyFill="1" applyBorder="1" applyAlignment="1">
      <alignment horizontal="right" vertical="center"/>
    </xf>
    <xf numFmtId="40" fontId="15" fillId="3" borderId="4" xfId="2" applyNumberFormat="1" applyFont="1" applyFill="1" applyBorder="1" applyAlignment="1">
      <alignment horizontal="right" vertical="center"/>
    </xf>
    <xf numFmtId="0" fontId="4" fillId="0" borderId="0" xfId="3" applyFont="1" applyFill="1" applyBorder="1" applyAlignment="1" applyProtection="1">
      <alignment horizontal="left"/>
    </xf>
    <xf numFmtId="0" fontId="5" fillId="0" borderId="0" xfId="0" applyFont="1" applyFill="1" applyBorder="1"/>
    <xf numFmtId="0" fontId="4" fillId="0" borderId="0" xfId="3" applyFont="1" applyFill="1" applyBorder="1" applyAlignment="1" applyProtection="1"/>
    <xf numFmtId="0" fontId="16" fillId="0" borderId="0" xfId="0" applyFont="1" applyFill="1" applyBorder="1" applyAlignment="1">
      <alignment vertical="center"/>
    </xf>
    <xf numFmtId="0" fontId="17" fillId="3" borderId="0" xfId="0" applyFont="1" applyFill="1" applyAlignment="1">
      <alignment vertical="center"/>
    </xf>
    <xf numFmtId="0" fontId="1" fillId="3" borderId="0" xfId="0" applyFont="1" applyFill="1" applyAlignment="1">
      <alignment horizontal="right" vertical="center"/>
    </xf>
    <xf numFmtId="0" fontId="18" fillId="0" borderId="0" xfId="0" applyNumberFormat="1" applyFont="1" applyAlignment="1">
      <alignment horizontal="right" vertical="center"/>
    </xf>
    <xf numFmtId="0" fontId="0" fillId="0" borderId="0" xfId="0" applyFont="1" applyAlignment="1">
      <alignment vertical="top"/>
    </xf>
    <xf numFmtId="0" fontId="8" fillId="0" borderId="0" xfId="0" applyFont="1"/>
    <xf numFmtId="0" fontId="0" fillId="0" borderId="0" xfId="0" applyFont="1" applyAlignment="1">
      <alignment vertical="top" wrapText="1"/>
    </xf>
    <xf numFmtId="0" fontId="0" fillId="4" borderId="0" xfId="0" applyFill="1" applyAlignment="1">
      <alignment horizontal="right" vertical="top"/>
    </xf>
    <xf numFmtId="0" fontId="21" fillId="4" borderId="0" xfId="0" applyFont="1" applyFill="1" applyAlignment="1"/>
    <xf numFmtId="0" fontId="0" fillId="0" borderId="0" xfId="0" applyFont="1"/>
    <xf numFmtId="0" fontId="22" fillId="3" borderId="0" xfId="0" applyFont="1" applyFill="1" applyAlignment="1">
      <alignment horizontal="center"/>
    </xf>
    <xf numFmtId="0" fontId="20" fillId="0" borderId="0" xfId="3" applyFont="1" applyAlignment="1" applyProtection="1">
      <alignment horizontal="left" indent="1"/>
    </xf>
    <xf numFmtId="0" fontId="19" fillId="0" borderId="0" xfId="0" applyFont="1"/>
    <xf numFmtId="0" fontId="23" fillId="5" borderId="0" xfId="0" applyFont="1" applyFill="1"/>
    <xf numFmtId="0" fontId="23" fillId="5" borderId="0" xfId="0" applyFont="1" applyFill="1" applyAlignment="1">
      <alignment vertical="top" wrapText="1"/>
    </xf>
    <xf numFmtId="0" fontId="2" fillId="0" borderId="0" xfId="3" applyAlignment="1" applyProtection="1">
      <alignment horizontal="left" vertical="top"/>
    </xf>
    <xf numFmtId="0" fontId="24" fillId="3" borderId="0" xfId="0" applyFont="1" applyFill="1" applyAlignment="1">
      <alignment horizontal="left" vertical="center" indent="1"/>
    </xf>
    <xf numFmtId="0" fontId="1" fillId="0" borderId="0" xfId="0" applyFont="1"/>
    <xf numFmtId="0" fontId="25" fillId="0" borderId="0" xfId="0" applyFont="1" applyAlignment="1">
      <alignment horizontal="left" wrapText="1" indent="1"/>
    </xf>
    <xf numFmtId="0" fontId="26" fillId="0" borderId="0" xfId="0" applyFont="1" applyAlignment="1">
      <alignment horizontal="left" wrapText="1" indent="1"/>
    </xf>
    <xf numFmtId="0" fontId="27" fillId="0" borderId="0" xfId="0" applyFont="1" applyAlignment="1" applyProtection="1">
      <alignment horizontal="left" wrapText="1" indent="1"/>
    </xf>
    <xf numFmtId="0" fontId="25" fillId="0" borderId="0" xfId="0" applyFont="1" applyAlignment="1">
      <alignment horizontal="left" indent="1"/>
    </xf>
    <xf numFmtId="0" fontId="0" fillId="0" borderId="0" xfId="0" applyAlignment="1">
      <alignment horizontal="left" wrapText="1" indent="1"/>
    </xf>
    <xf numFmtId="0" fontId="2" fillId="0" borderId="0" xfId="3" applyAlignment="1" applyProtection="1">
      <alignment horizontal="left" wrapText="1" indent="1"/>
    </xf>
    <xf numFmtId="0" fontId="2" fillId="0" borderId="0" xfId="3" applyFill="1" applyBorder="1" applyAlignment="1" applyProtection="1"/>
    <xf numFmtId="0" fontId="5" fillId="0" borderId="0" xfId="0" applyFont="1" applyFill="1" applyBorder="1" applyAlignment="1">
      <alignment horizontal="right"/>
    </xf>
  </cellXfs>
  <cellStyles count="4">
    <cellStyle name="Comma" xfId="1" builtinId="3"/>
    <cellStyle name="Currency" xfId="2" builtinId="4"/>
    <cellStyle name="Hyperlink" xfId="3" builtinId="8"/>
    <cellStyle name="Normal" xfId="0" builtinId="0" customBuiltin="1"/>
  </cellStyles>
  <dxfs count="138">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outline="0">
        <top style="thin">
          <color indexed="55"/>
        </top>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border outline="0">
        <left style="thin">
          <color indexed="55"/>
        </left>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border outline="0">
        <right style="thin">
          <color indexed="55"/>
        </right>
      </border>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condense val="0"/>
        <extend val="0"/>
        <color indexed="10"/>
      </font>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6"/>
        </top>
        <bottom/>
        <vertical/>
        <horizontal/>
      </border>
    </dxf>
    <dxf>
      <font>
        <b/>
        <color theme="0"/>
      </font>
      <fill>
        <patternFill patternType="solid">
          <fgColor theme="6"/>
          <bgColor theme="6"/>
        </patternFill>
      </fill>
      <border>
        <bottom style="thin">
          <color theme="0" tint="-0.24994659260841701"/>
        </bottom>
      </border>
    </dxf>
    <dxf>
      <font>
        <color theme="1"/>
      </font>
      <border>
        <left/>
        <right/>
        <top/>
        <bottom/>
      </border>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4"/>
        </top>
        <bottom/>
        <vertical/>
        <horizontal/>
      </border>
    </dxf>
    <dxf>
      <font>
        <b/>
        <color theme="0"/>
      </font>
      <fill>
        <patternFill patternType="solid">
          <fgColor auto="1"/>
          <bgColor theme="4"/>
        </patternFill>
      </fill>
      <border>
        <bottom style="thin">
          <color theme="0" tint="-0.24994659260841701"/>
        </bottom>
      </border>
    </dxf>
    <dxf>
      <font>
        <color theme="1"/>
      </font>
      <border>
        <left/>
        <right/>
        <top/>
        <bottom/>
      </border>
    </dxf>
  </dxfs>
  <tableStyles count="2" defaultTableStyle="TableStyleMedium2" defaultPivotStyle="PivotStyleLight16">
    <tableStyle name="V42_ExpenseTable" pivot="0" count="5">
      <tableStyleElement type="wholeTable" dxfId="137"/>
      <tableStyleElement type="headerRow" dxfId="136"/>
      <tableStyleElement type="totalRow" dxfId="135"/>
      <tableStyleElement type="firstColumn" dxfId="134"/>
      <tableStyleElement type="lastColumn" dxfId="133"/>
    </tableStyle>
    <tableStyle name="V42_IncomeTable" pivot="0" count="5">
      <tableStyleElement type="wholeTable" dxfId="132"/>
      <tableStyleElement type="headerRow" dxfId="131"/>
      <tableStyleElement type="totalRow" dxfId="130"/>
      <tableStyleElement type="firstColumn" dxfId="129"/>
      <tableStyleElement type="lastColumn" dxfId="12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vertex42.com/ExcelTemplates/personal-monthly-budget.htm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409575</xdr:colOff>
      <xdr:row>1</xdr:row>
      <xdr:rowOff>0</xdr:rowOff>
    </xdr:from>
    <xdr:ext cx="2409825" cy="883603"/>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34400" y="295275"/>
          <a:ext cx="2409825" cy="883603"/>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twoCellAnchor editAs="oneCell">
    <xdr:from>
      <xdr:col>7</xdr:col>
      <xdr:colOff>123825</xdr:colOff>
      <xdr:row>0</xdr:row>
      <xdr:rowOff>0</xdr:rowOff>
    </xdr:from>
    <xdr:to>
      <xdr:col>9</xdr:col>
      <xdr:colOff>47625</xdr:colOff>
      <xdr:row>0</xdr:row>
      <xdr:rowOff>312896</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734175" y="0"/>
          <a:ext cx="1390650" cy="312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4191000</xdr:colOff>
      <xdr:row>0</xdr:row>
      <xdr:rowOff>0</xdr:rowOff>
    </xdr:from>
    <xdr:to>
      <xdr:col>1</xdr:col>
      <xdr:colOff>4191000</xdr:colOff>
      <xdr:row>0</xdr:row>
      <xdr:rowOff>179546</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76800" y="0"/>
          <a:ext cx="1390650" cy="312896"/>
        </a:xfrm>
        <a:prstGeom prst="rect">
          <a:avLst/>
        </a:prstGeom>
      </xdr:spPr>
    </xdr:pic>
    <xdr:clientData/>
  </xdr:twoCellAnchor>
  <xdr:twoCellAnchor editAs="oneCell">
    <xdr:from>
      <xdr:col>1</xdr:col>
      <xdr:colOff>4171950</xdr:colOff>
      <xdr:row>0</xdr:row>
      <xdr:rowOff>0</xdr:rowOff>
    </xdr:from>
    <xdr:to>
      <xdr:col>3</xdr:col>
      <xdr:colOff>914400</xdr:colOff>
      <xdr:row>0</xdr:row>
      <xdr:rowOff>312896</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57750" y="0"/>
          <a:ext cx="1390650" cy="3128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3638550</xdr:colOff>
      <xdr:row>0</xdr:row>
      <xdr:rowOff>0</xdr:rowOff>
    </xdr:from>
    <xdr:to>
      <xdr:col>0</xdr:col>
      <xdr:colOff>5029200</xdr:colOff>
      <xdr:row>0</xdr:row>
      <xdr:rowOff>312896</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8550" y="0"/>
          <a:ext cx="1390650" cy="312896"/>
        </a:xfrm>
        <a:prstGeom prst="rect">
          <a:avLst/>
        </a:prstGeom>
      </xdr:spPr>
    </xdr:pic>
    <xdr:clientData/>
  </xdr:twoCellAnchor>
</xdr:wsDr>
</file>

<file path=xl/tables/table1.xml><?xml version="1.0" encoding="utf-8"?>
<table xmlns="http://schemas.openxmlformats.org/spreadsheetml/2006/main" id="2" name="Table2" displayName="Table2" ref="A4:D13" totalsRowCount="1" headerRowDxfId="126" dataDxfId="124" headerRowBorderDxfId="125" tableBorderDxfId="123">
  <tableColumns count="4">
    <tableColumn id="1" name="INCOME" totalsRowFunction="custom" totalsRowDxfId="15">
      <totalsRowFormula>"Total " &amp; Table2[[#Headers],[INCOME]]</totalsRowFormula>
    </tableColumn>
    <tableColumn id="2" name="Budget" totalsRowFunction="custom" totalsRowDxfId="14" dataCellStyle="Comma">
      <totalsRowFormula>SUBTOTAL(9,Table2[Budget])</totalsRowFormula>
    </tableColumn>
    <tableColumn id="3" name="Actual" totalsRowFunction="custom" totalsRowDxfId="13" dataCellStyle="Comma">
      <totalsRowFormula>SUBTOTAL(9,Table2[Actual])</totalsRowFormula>
    </tableColumn>
    <tableColumn id="4" name="Difference" totalsRowFunction="custom" totalsRowDxfId="12" dataCellStyle="Comma">
      <calculatedColumnFormula>C5-B5</calculatedColumnFormula>
      <totalsRowFormula>SUBTOTAL(9,Table2[Difference])</totalsRowFormula>
    </tableColumn>
  </tableColumns>
  <tableStyleInfo name="V42_IncomeTable" showFirstColumn="0" showLastColumn="1" showRowStripes="0" showColumnStripes="0"/>
</table>
</file>

<file path=xl/tables/table10.xml><?xml version="1.0" encoding="utf-8"?>
<table xmlns="http://schemas.openxmlformats.org/spreadsheetml/2006/main" id="20" name="Table20" displayName="Table20" ref="A31:D39" totalsRowCount="1" headerRowDxfId="39" dataDxfId="37" headerRowBorderDxfId="38" tableBorderDxfId="36">
  <tableColumns count="4">
    <tableColumn id="1" name="TRANSPORTATION" totalsRowFunction="custom" dataDxfId="35" totalsRowDxfId="34">
      <totalsRowFormula>"Total " &amp; Table20[[#Headers],[TRANSPORTATION]]</totalsRowFormula>
    </tableColumn>
    <tableColumn id="2" name="Budget" totalsRowFunction="custom" dataDxfId="33" totalsRowDxfId="32" dataCellStyle="Comma">
      <totalsRowFormula>SUBTOTAL(9,Table20[Budget])</totalsRowFormula>
    </tableColumn>
    <tableColumn id="3" name="Actual" totalsRowFunction="custom" dataDxfId="31" totalsRowDxfId="30" dataCellStyle="Comma">
      <totalsRowFormula>SUBTOTAL(9,Table20[Actual])</totalsRowFormula>
    </tableColumn>
    <tableColumn id="4" name="Difference" totalsRowFunction="custom" dataDxfId="29" totalsRowDxfId="28" dataCellStyle="Comma">
      <calculatedColumnFormula>B32-C32</calculatedColumnFormula>
      <totalsRowFormula>SUBTOTAL(9,Table20[Difference])</totalsRowFormula>
    </tableColumn>
  </tableColumns>
  <tableStyleInfo name="V42_ExpenseTable" showFirstColumn="0" showLastColumn="1" showRowStripes="0" showColumnStripes="0"/>
</table>
</file>

<file path=xl/tables/table11.xml><?xml version="1.0" encoding="utf-8"?>
<table xmlns="http://schemas.openxmlformats.org/spreadsheetml/2006/main" id="21" name="Table21" displayName="Table21" ref="A41:D49" totalsRowCount="1" headerRowDxfId="27" dataDxfId="25" headerRowBorderDxfId="26" tableBorderDxfId="24">
  <tableColumns count="4">
    <tableColumn id="1" name="HEALTH" totalsRowFunction="custom" dataDxfId="23" totalsRowDxfId="22">
      <totalsRowFormula>"Total " &amp; Table21[[#Headers],[HEALTH]]</totalsRowFormula>
    </tableColumn>
    <tableColumn id="2" name="Budget" totalsRowFunction="custom" dataDxfId="21" totalsRowDxfId="20" dataCellStyle="Comma">
      <totalsRowFormula>SUBTOTAL(9,Table21[Budget])</totalsRowFormula>
    </tableColumn>
    <tableColumn id="3" name="Actual" totalsRowFunction="custom" dataDxfId="19" totalsRowDxfId="18" dataCellStyle="Comma">
      <totalsRowFormula>SUBTOTAL(9,Table21[Actual])</totalsRowFormula>
    </tableColumn>
    <tableColumn id="4" name="Difference" totalsRowFunction="custom" dataDxfId="17" totalsRowDxfId="16" dataCellStyle="Comma">
      <calculatedColumnFormula>B42-C42</calculatedColumnFormula>
      <totalsRowFormula>SUBTOTAL(9,Table21[Difference])</totalsRowFormula>
    </tableColumn>
  </tableColumns>
  <tableStyleInfo name="V42_ExpenseTable" showFirstColumn="0" showLastColumn="1" showRowStripes="0" showColumnStripes="0"/>
</table>
</file>

<file path=xl/tables/table2.xml><?xml version="1.0" encoding="utf-8"?>
<table xmlns="http://schemas.openxmlformats.org/spreadsheetml/2006/main" id="5" name="Table5" displayName="Table5" ref="A15:D29" totalsRowCount="1" headerRowDxfId="122" dataDxfId="120" headerRowBorderDxfId="121" tableBorderDxfId="119">
  <tableColumns count="4">
    <tableColumn id="1" name="HOME EXPENSES" totalsRowFunction="custom" dataDxfId="118" totalsRowDxfId="7">
      <totalsRowFormula>"Total " &amp; Table5[[#Headers],[HOME EXPENSES]]</totalsRowFormula>
    </tableColumn>
    <tableColumn id="2" name="Budget" totalsRowFunction="custom" dataDxfId="117" totalsRowDxfId="6" dataCellStyle="Comma">
      <totalsRowFormula>SUBTOTAL(9,Table5[Budget])</totalsRowFormula>
    </tableColumn>
    <tableColumn id="3" name="Actual" totalsRowFunction="custom" dataDxfId="116" totalsRowDxfId="5" dataCellStyle="Comma">
      <totalsRowFormula>SUBTOTAL(9,Table5[Actual])</totalsRowFormula>
    </tableColumn>
    <tableColumn id="4" name="Difference" totalsRowFunction="custom" dataDxfId="115" totalsRowDxfId="4" dataCellStyle="Comma">
      <calculatedColumnFormula>B16-C16</calculatedColumnFormula>
      <totalsRowFormula>SUBTOTAL(9,Table5[Difference])</totalsRowFormula>
    </tableColumn>
  </tableColumns>
  <tableStyleInfo name="V42_ExpenseTable" showFirstColumn="0" showLastColumn="1" showRowStripes="0" showColumnStripes="0"/>
</table>
</file>

<file path=xl/tables/table3.xml><?xml version="1.0" encoding="utf-8"?>
<table xmlns="http://schemas.openxmlformats.org/spreadsheetml/2006/main" id="6" name="Table6" displayName="Table6" ref="F10:I20" totalsRowCount="1" headerRowDxfId="114" dataDxfId="112" headerRowBorderDxfId="113" tableBorderDxfId="111">
  <tableColumns count="4">
    <tableColumn id="1" name="DAILY LIVING" totalsRowFunction="custom" dataDxfId="110" totalsRowDxfId="11">
      <totalsRowFormula>"Total " &amp; Table6[[#Headers],[DAILY LIVING]]</totalsRowFormula>
    </tableColumn>
    <tableColumn id="2" name="Budget" totalsRowFunction="custom" dataDxfId="109" totalsRowDxfId="10" dataCellStyle="Comma">
      <totalsRowFormula>SUBTOTAL(9,Table6[Budget])</totalsRowFormula>
    </tableColumn>
    <tableColumn id="3" name="Actual" totalsRowFunction="custom" dataDxfId="108" totalsRowDxfId="9" dataCellStyle="Comma">
      <totalsRowFormula>SUBTOTAL(9,Table6[Actual])</totalsRowFormula>
    </tableColumn>
    <tableColumn id="4" name="Difference" totalsRowFunction="custom" dataDxfId="107" totalsRowDxfId="8" dataCellStyle="Comma">
      <calculatedColumnFormula>G11-H11</calculatedColumnFormula>
      <totalsRowFormula>SUBTOTAL(9,Table6[Difference])</totalsRowFormula>
    </tableColumn>
  </tableColumns>
  <tableStyleInfo name="V42_ExpenseTable" showFirstColumn="0" showLastColumn="1" showRowStripes="0" showColumnStripes="0"/>
</table>
</file>

<file path=xl/tables/table4.xml><?xml version="1.0" encoding="utf-8"?>
<table xmlns="http://schemas.openxmlformats.org/spreadsheetml/2006/main" id="7" name="Table7" displayName="Table7" ref="F22:I37" totalsRowCount="1" headerRowDxfId="106" dataDxfId="104" headerRowBorderDxfId="105" tableBorderDxfId="103">
  <tableColumns count="4">
    <tableColumn id="1" name="ENTERTAINMENT" totalsRowFunction="custom" dataDxfId="102" totalsRowDxfId="3">
      <totalsRowFormula>"Total " &amp; Table7[[#Headers],[ENTERTAINMENT]]</totalsRowFormula>
    </tableColumn>
    <tableColumn id="2" name="Budget" totalsRowFunction="custom" dataDxfId="101" totalsRowDxfId="2" dataCellStyle="Comma">
      <totalsRowFormula>SUBTOTAL(9,Table7[Budget])</totalsRowFormula>
    </tableColumn>
    <tableColumn id="3" name="Actual" totalsRowFunction="custom" dataDxfId="100" totalsRowDxfId="1" dataCellStyle="Comma">
      <totalsRowFormula>SUBTOTAL(9,Table7[Actual])</totalsRowFormula>
    </tableColumn>
    <tableColumn id="4" name="Difference" totalsRowFunction="custom" dataDxfId="99" totalsRowDxfId="0" dataCellStyle="Comma">
      <calculatedColumnFormula>G23-H23</calculatedColumnFormula>
      <totalsRowFormula>SUBTOTAL(9,Table7[Difference])</totalsRowFormula>
    </tableColumn>
  </tableColumns>
  <tableStyleInfo name="V42_ExpenseTable" showFirstColumn="0" showLastColumn="1" showRowStripes="0" showColumnStripes="0"/>
</table>
</file>

<file path=xl/tables/table5.xml><?xml version="1.0" encoding="utf-8"?>
<table xmlns="http://schemas.openxmlformats.org/spreadsheetml/2006/main" id="8" name="Table8" displayName="Table8" ref="F39:I46" totalsRowCount="1" headerRowDxfId="98" dataDxfId="96" headerRowBorderDxfId="97" tableBorderDxfId="95">
  <tableColumns count="4">
    <tableColumn id="1" name="SAVINGS" totalsRowFunction="custom" dataDxfId="94" totalsRowDxfId="93">
      <totalsRowFormula>"Total " &amp; Table8[[#Headers],[SAVINGS]]</totalsRowFormula>
    </tableColumn>
    <tableColumn id="2" name="Budget" totalsRowFunction="custom" dataDxfId="92" totalsRowDxfId="91">
      <totalsRowFormula>SUBTOTAL(9,Table8[Budget])</totalsRowFormula>
    </tableColumn>
    <tableColumn id="3" name="Actual" totalsRowFunction="custom" dataDxfId="90" totalsRowDxfId="89">
      <totalsRowFormula>SUBTOTAL(9,Table8[Actual])</totalsRowFormula>
    </tableColumn>
    <tableColumn id="4" name="Difference" totalsRowFunction="custom" dataDxfId="88" totalsRowDxfId="87" dataCellStyle="Comma">
      <calculatedColumnFormula>G40-H40</calculatedColumnFormula>
      <totalsRowFormula>SUBTOTAL(9,Table8[Difference])</totalsRowFormula>
    </tableColumn>
  </tableColumns>
  <tableStyleInfo name="V42_ExpenseTable" showFirstColumn="0" showLastColumn="1" showRowStripes="0" showColumnStripes="0"/>
</table>
</file>

<file path=xl/tables/table6.xml><?xml version="1.0" encoding="utf-8"?>
<table xmlns="http://schemas.openxmlformats.org/spreadsheetml/2006/main" id="10" name="Table10" displayName="Table10" ref="F48:I56" totalsRowCount="1" headerRowDxfId="86" dataDxfId="84" headerRowBorderDxfId="85">
  <tableColumns count="4">
    <tableColumn id="1" name="OBLIGATIONS" totalsRowFunction="custom" dataDxfId="83" totalsRowDxfId="82">
      <totalsRowFormula>"Total " &amp; Table10[[#Headers],[OBLIGATIONS]]</totalsRowFormula>
    </tableColumn>
    <tableColumn id="2" name="Budget" totalsRowFunction="custom" dataDxfId="81" totalsRowDxfId="80" dataCellStyle="Comma">
      <totalsRowFormula>SUBTOTAL(9,Table10[Budget])</totalsRowFormula>
    </tableColumn>
    <tableColumn id="3" name="Actual" totalsRowFunction="custom" dataDxfId="79" totalsRowDxfId="78" dataCellStyle="Comma">
      <totalsRowFormula>SUBTOTAL(9,Table10[Actual])</totalsRowFormula>
    </tableColumn>
    <tableColumn id="4" name="Difference" totalsRowFunction="custom" dataDxfId="77" totalsRowDxfId="76" dataCellStyle="Comma">
      <calculatedColumnFormula>G49-H49</calculatedColumnFormula>
      <totalsRowFormula>SUBTOTAL(9,Table10[Difference])</totalsRowFormula>
    </tableColumn>
  </tableColumns>
  <tableStyleInfo name="V42_ExpenseTable" showFirstColumn="0" showLastColumn="1" showRowStripes="0" showColumnStripes="0"/>
</table>
</file>

<file path=xl/tables/table7.xml><?xml version="1.0" encoding="utf-8"?>
<table xmlns="http://schemas.openxmlformats.org/spreadsheetml/2006/main" id="14" name="Table14" displayName="Table14" ref="F58:I63" totalsRowCount="1" headerRowDxfId="75" dataDxfId="73" headerRowBorderDxfId="74" tableBorderDxfId="72">
  <tableColumns count="4">
    <tableColumn id="1" name="MISCELLANEOUS" totalsRowFunction="custom" dataDxfId="71" totalsRowDxfId="70">
      <totalsRowFormula>"Total " &amp; Table14[[#Headers],[MISCELLANEOUS]]</totalsRowFormula>
    </tableColumn>
    <tableColumn id="2" name="Budget" totalsRowFunction="custom" dataDxfId="69" totalsRowDxfId="68" dataCellStyle="Comma">
      <totalsRowFormula>SUBTOTAL(9,Table14[Budget])</totalsRowFormula>
    </tableColumn>
    <tableColumn id="3" name="Actual" totalsRowFunction="custom" dataDxfId="67" totalsRowDxfId="66" dataCellStyle="Comma">
      <totalsRowFormula>SUBTOTAL(9,Table14[Actual])</totalsRowFormula>
    </tableColumn>
    <tableColumn id="4" name="Difference" totalsRowFunction="custom" dataDxfId="65" totalsRowDxfId="64" dataCellStyle="Comma">
      <calculatedColumnFormula>G59-H59</calculatedColumnFormula>
      <totalsRowFormula>SUBTOTAL(9,Table14[Difference])</totalsRowFormula>
    </tableColumn>
  </tableColumns>
  <tableStyleInfo name="V42_ExpenseTable" showFirstColumn="0" showLastColumn="1" showRowStripes="0" showColumnStripes="0"/>
</table>
</file>

<file path=xl/tables/table8.xml><?xml version="1.0" encoding="utf-8"?>
<table xmlns="http://schemas.openxmlformats.org/spreadsheetml/2006/main" id="15" name="Table15" displayName="Table15" ref="A58:D63" totalsRowCount="1" headerRowDxfId="63" dataDxfId="61" headerRowBorderDxfId="62" tableBorderDxfId="60">
  <tableColumns count="4">
    <tableColumn id="1" name="SUBSCRIPTIONS" totalsRowFunction="custom" dataDxfId="59" totalsRowDxfId="58">
      <totalsRowFormula>"Total " &amp; Table15[[#Headers],[SUBSCRIPTIONS]]</totalsRowFormula>
    </tableColumn>
    <tableColumn id="2" name="Budget" totalsRowFunction="custom" dataDxfId="57" totalsRowDxfId="56" dataCellStyle="Comma">
      <totalsRowFormula>SUBTOTAL(9,Table15[Budget])</totalsRowFormula>
    </tableColumn>
    <tableColumn id="3" name="Actual" totalsRowFunction="custom" dataDxfId="55" totalsRowDxfId="54" dataCellStyle="Comma">
      <totalsRowFormula>SUBTOTAL(9,Table15[Actual])</totalsRowFormula>
    </tableColumn>
    <tableColumn id="4" name="Difference" totalsRowFunction="custom" dataDxfId="53" totalsRowDxfId="52" dataCellStyle="Comma">
      <calculatedColumnFormula>B59-C59</calculatedColumnFormula>
      <totalsRowFormula>SUBTOTAL(9,Table15[Difference])</totalsRowFormula>
    </tableColumn>
  </tableColumns>
  <tableStyleInfo name="V42_ExpenseTable" showFirstColumn="0" showLastColumn="1" showRowStripes="0" showColumnStripes="0"/>
</table>
</file>

<file path=xl/tables/table9.xml><?xml version="1.0" encoding="utf-8"?>
<table xmlns="http://schemas.openxmlformats.org/spreadsheetml/2006/main" id="19" name="Table19" displayName="Table19" ref="A51:D56" totalsRowCount="1" headerRowDxfId="51" dataDxfId="49" headerRowBorderDxfId="50" tableBorderDxfId="48">
  <tableColumns count="4">
    <tableColumn id="1" name="CHARITY/GIFTS" totalsRowFunction="custom" dataDxfId="47" totalsRowDxfId="46">
      <totalsRowFormula>"Total " &amp; Table19[[#Headers],[CHARITY/GIFTS]]</totalsRowFormula>
    </tableColumn>
    <tableColumn id="2" name="Budget" totalsRowFunction="custom" dataDxfId="45" totalsRowDxfId="44" dataCellStyle="Comma">
      <totalsRowFormula>SUBTOTAL(9,Table19[Budget])</totalsRowFormula>
    </tableColumn>
    <tableColumn id="3" name="Actual" totalsRowFunction="custom" dataDxfId="43" totalsRowDxfId="42" dataCellStyle="Comma">
      <totalsRowFormula>SUBTOTAL(9,Table19[Actual])</totalsRowFormula>
    </tableColumn>
    <tableColumn id="4" name="Difference" totalsRowFunction="custom" dataDxfId="41" totalsRowDxfId="40" dataCellStyle="Comma">
      <calculatedColumnFormula>B52-C52</calculatedColumnFormula>
      <totalsRowFormula>SUBTOTAL(9,Table19[Difference])</totalsRowFormula>
    </tableColumn>
  </tableColumns>
  <tableStyleInfo name="V42_ExpenseTable" showFirstColumn="0" showLastColumn="1" showRowStripes="0" showColumnStripes="0"/>
</table>
</file>

<file path=xl/theme/theme1.xml><?xml version="1.0" encoding="utf-8"?>
<a:theme xmlns:a="http://schemas.openxmlformats.org/drawingml/2006/main" name="Vertex42">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vertex42.com/ExcelTemplates/monthly-household-budget.html" TargetMode="External"/><Relationship Id="rId1" Type="http://schemas.openxmlformats.org/officeDocument/2006/relationships/hyperlink" Target="http://www.vertex42.com/ExcelTemplates/personal-monthly-budget.html"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3" Type="http://schemas.openxmlformats.org/officeDocument/2006/relationships/hyperlink" Target="http://www.vertex42.com/ExcelArticles/how-to-budget.html" TargetMode="External"/><Relationship Id="rId7" Type="http://schemas.openxmlformats.org/officeDocument/2006/relationships/drawing" Target="../drawings/drawing2.xml"/><Relationship Id="rId2" Type="http://schemas.openxmlformats.org/officeDocument/2006/relationships/hyperlink" Target="http://www.vertex42.com/ExcelTips/workbook.html" TargetMode="External"/><Relationship Id="rId1" Type="http://schemas.openxmlformats.org/officeDocument/2006/relationships/hyperlink" Target="http://www.vertex42.com/ExcelTemplates/personal-monthly-budget.html" TargetMode="External"/><Relationship Id="rId6" Type="http://schemas.openxmlformats.org/officeDocument/2006/relationships/printerSettings" Target="../printerSettings/printerSettings2.bin"/><Relationship Id="rId5" Type="http://schemas.openxmlformats.org/officeDocument/2006/relationships/hyperlink" Target="http://www.vertex42.com/ExcelTemplates/money-management-template.html" TargetMode="External"/><Relationship Id="rId4" Type="http://schemas.openxmlformats.org/officeDocument/2006/relationships/hyperlink" Target="http://www.vertex42.com/ExcelArticles/how-to-make-a-budge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vertex42.com/ExcelTemplates/personal-monthly-budget.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57"/>
  <sheetViews>
    <sheetView showGridLines="0" tabSelected="1" workbookViewId="0">
      <selection activeCell="B5" sqref="B5"/>
    </sheetView>
  </sheetViews>
  <sheetFormatPr defaultRowHeight="15" x14ac:dyDescent="0.3"/>
  <cols>
    <col min="1" max="1" width="22.5" style="1" customWidth="1"/>
    <col min="2" max="4" width="9.625" style="1" customWidth="1"/>
    <col min="5" max="5" width="2.625" style="1" customWidth="1"/>
    <col min="6" max="6" width="22.5" style="1" customWidth="1"/>
    <col min="7" max="9" width="9.625" style="1" customWidth="1"/>
    <col min="10" max="16384" width="9" style="1"/>
  </cols>
  <sheetData>
    <row r="1" spans="1:9" ht="26.1" customHeight="1" x14ac:dyDescent="0.3">
      <c r="A1" s="34" t="s">
        <v>115</v>
      </c>
      <c r="B1" s="34"/>
      <c r="C1" s="34"/>
      <c r="D1" s="34"/>
      <c r="E1" s="34"/>
      <c r="F1" s="34"/>
      <c r="G1" s="34"/>
      <c r="H1" s="34"/>
      <c r="I1" s="34"/>
    </row>
    <row r="2" spans="1:9" s="2" customFormat="1" ht="14.25" x14ac:dyDescent="0.3">
      <c r="A2" s="58" t="s">
        <v>114</v>
      </c>
      <c r="B2" s="33"/>
      <c r="C2" s="33"/>
      <c r="D2" s="33"/>
      <c r="E2" s="31"/>
      <c r="F2" s="31"/>
      <c r="G2" s="32"/>
      <c r="H2" s="59" t="s">
        <v>77</v>
      </c>
      <c r="I2" s="59"/>
    </row>
    <row r="3" spans="1:9" s="2" customFormat="1" ht="13.5" x14ac:dyDescent="0.3">
      <c r="E3" s="3"/>
    </row>
    <row r="4" spans="1:9" x14ac:dyDescent="0.3">
      <c r="A4" s="21" t="s">
        <v>3</v>
      </c>
      <c r="B4" s="22" t="s">
        <v>74</v>
      </c>
      <c r="C4" s="23" t="s">
        <v>2</v>
      </c>
      <c r="D4" s="23" t="s">
        <v>70</v>
      </c>
      <c r="E4" s="18" t="s">
        <v>73</v>
      </c>
      <c r="F4" s="26" t="s">
        <v>76</v>
      </c>
      <c r="G4" s="27" t="s">
        <v>74</v>
      </c>
      <c r="H4" s="27" t="s">
        <v>2</v>
      </c>
      <c r="I4" s="27" t="s">
        <v>70</v>
      </c>
    </row>
    <row r="5" spans="1:9" ht="16.5" x14ac:dyDescent="0.3">
      <c r="A5" s="4" t="s">
        <v>13</v>
      </c>
      <c r="B5" s="9">
        <v>2000</v>
      </c>
      <c r="C5" s="9">
        <v>2000</v>
      </c>
      <c r="D5" s="10">
        <f t="shared" ref="D5:D11" si="0">C5-B5</f>
        <v>0</v>
      </c>
      <c r="E5" s="8"/>
      <c r="F5" s="28" t="s">
        <v>4</v>
      </c>
      <c r="G5" s="25">
        <f>Table2[[#Totals],[Budget]]</f>
        <v>2000</v>
      </c>
      <c r="H5" s="25">
        <f>Table2[[#Totals],[Actual]]</f>
        <v>2000</v>
      </c>
      <c r="I5" s="25">
        <f>G5-H5</f>
        <v>0</v>
      </c>
    </row>
    <row r="6" spans="1:9" ht="17.25" thickBot="1" x14ac:dyDescent="0.35">
      <c r="A6" s="4" t="s">
        <v>7</v>
      </c>
      <c r="B6" s="9"/>
      <c r="C6" s="9"/>
      <c r="D6" s="10">
        <f t="shared" si="0"/>
        <v>0</v>
      </c>
      <c r="E6" s="8"/>
      <c r="F6" s="28" t="s">
        <v>5</v>
      </c>
      <c r="G6" s="25">
        <f>SUM(,Table5[[#Totals],[Budget]],Table20[[#Totals],[Budget]],Table21[[#Totals],[Budget]],Table19[[#Totals],[Budget]],Table15[[#Totals],[Budget]],Table14[[#Totals],[Budget]],Table10[[#Totals],[Budget]],Table8[[#Totals],[Budget]],Table7[[#Totals],[Budget]],Table6[[#Totals],[Budget]])</f>
        <v>1345</v>
      </c>
      <c r="H6" s="25">
        <f>SUM(Table5[[#Totals],[Actual]],Table20[[#Totals],[Actual]],Table21[[#Totals],[Actual]],Table19[[#Totals],[Actual]],Table15[[#Totals],[Actual]],Table14[[#Totals],[Actual]],Table10[[#Totals],[Actual]],Table8[[#Totals],[Actual]],Table7[[#Totals],[Actual]],Table6[[#Totals],[Actual]])</f>
        <v>1486</v>
      </c>
      <c r="I6" s="25">
        <f>G6-H6</f>
        <v>-141</v>
      </c>
    </row>
    <row r="7" spans="1:9" ht="17.25" thickTop="1" x14ac:dyDescent="0.3">
      <c r="A7" s="4" t="s">
        <v>8</v>
      </c>
      <c r="B7" s="9"/>
      <c r="C7" s="9"/>
      <c r="D7" s="10">
        <f t="shared" si="0"/>
        <v>0</v>
      </c>
      <c r="E7" s="8"/>
      <c r="F7" s="29" t="s">
        <v>6</v>
      </c>
      <c r="G7" s="30">
        <f>G5-G6</f>
        <v>655</v>
      </c>
      <c r="H7" s="30">
        <f>H5-H6</f>
        <v>514</v>
      </c>
      <c r="I7" s="30">
        <f>H7-G7</f>
        <v>-141</v>
      </c>
    </row>
    <row r="8" spans="1:9" s="2" customFormat="1" x14ac:dyDescent="0.3">
      <c r="A8" s="4" t="s">
        <v>12</v>
      </c>
      <c r="B8" s="9"/>
      <c r="C8" s="9"/>
      <c r="D8" s="10">
        <f t="shared" si="0"/>
        <v>0</v>
      </c>
      <c r="E8" s="11"/>
      <c r="F8" s="11"/>
      <c r="G8" s="11"/>
      <c r="H8" s="11"/>
      <c r="I8" s="11"/>
    </row>
    <row r="9" spans="1:9" x14ac:dyDescent="0.3">
      <c r="A9" s="4" t="s">
        <v>75</v>
      </c>
      <c r="B9" s="9"/>
      <c r="C9" s="9"/>
      <c r="D9" s="10">
        <f t="shared" si="0"/>
        <v>0</v>
      </c>
      <c r="E9" s="8"/>
      <c r="F9" s="11"/>
      <c r="G9" s="11"/>
      <c r="H9" s="11"/>
      <c r="I9" s="11"/>
    </row>
    <row r="10" spans="1:9" x14ac:dyDescent="0.3">
      <c r="A10" s="4" t="s">
        <v>71</v>
      </c>
      <c r="B10" s="9"/>
      <c r="C10" s="9"/>
      <c r="D10" s="10">
        <f t="shared" si="0"/>
        <v>0</v>
      </c>
      <c r="E10" s="8"/>
      <c r="F10" s="21" t="s">
        <v>38</v>
      </c>
      <c r="G10" s="22" t="s">
        <v>74</v>
      </c>
      <c r="H10" s="23" t="s">
        <v>2</v>
      </c>
      <c r="I10" s="23" t="s">
        <v>70</v>
      </c>
    </row>
    <row r="11" spans="1:9" x14ac:dyDescent="0.3">
      <c r="A11" s="4" t="s">
        <v>18</v>
      </c>
      <c r="B11" s="9"/>
      <c r="C11" s="9"/>
      <c r="D11" s="10">
        <f t="shared" si="0"/>
        <v>0</v>
      </c>
      <c r="E11" s="8"/>
      <c r="F11" s="4" t="s">
        <v>10</v>
      </c>
      <c r="G11" s="14"/>
      <c r="H11" s="14"/>
      <c r="I11" s="10">
        <f t="shared" ref="I11" si="1">G11-H11</f>
        <v>0</v>
      </c>
    </row>
    <row r="12" spans="1:9" x14ac:dyDescent="0.3">
      <c r="A12" s="4" t="s">
        <v>18</v>
      </c>
      <c r="B12" s="12"/>
      <c r="C12" s="12"/>
      <c r="D12" s="10">
        <f>C12-B12</f>
        <v>0</v>
      </c>
      <c r="E12" s="8"/>
      <c r="F12" s="4" t="s">
        <v>39</v>
      </c>
      <c r="G12" s="14"/>
      <c r="H12" s="14"/>
      <c r="I12" s="10">
        <f t="shared" ref="I12:I15" si="2">G12-H12</f>
        <v>0</v>
      </c>
    </row>
    <row r="13" spans="1:9" x14ac:dyDescent="0.3">
      <c r="A13" s="24" t="str">
        <f>"Total " &amp; Table2[[#Headers],[INCOME]]</f>
        <v>Total INCOME</v>
      </c>
      <c r="B13" s="19">
        <f>SUBTOTAL(9,Table2[Budget])</f>
        <v>2000</v>
      </c>
      <c r="C13" s="19">
        <f>SUBTOTAL(9,Table2[Actual])</f>
        <v>2000</v>
      </c>
      <c r="D13" s="13">
        <f>SUBTOTAL(9,Table2[Difference])</f>
        <v>0</v>
      </c>
      <c r="E13" s="8"/>
      <c r="F13" s="4" t="s">
        <v>9</v>
      </c>
      <c r="G13" s="14"/>
      <c r="H13" s="14"/>
      <c r="I13" s="10">
        <f t="shared" si="2"/>
        <v>0</v>
      </c>
    </row>
    <row r="14" spans="1:9" x14ac:dyDescent="0.3">
      <c r="A14" s="8"/>
      <c r="B14" s="8"/>
      <c r="C14" s="8"/>
      <c r="D14" s="8"/>
      <c r="E14" s="8"/>
      <c r="F14" s="4" t="s">
        <v>123</v>
      </c>
      <c r="G14" s="14"/>
      <c r="H14" s="14"/>
      <c r="I14" s="10">
        <f t="shared" si="2"/>
        <v>0</v>
      </c>
    </row>
    <row r="15" spans="1:9" x14ac:dyDescent="0.3">
      <c r="A15" s="21" t="s">
        <v>15</v>
      </c>
      <c r="B15" s="22" t="s">
        <v>74</v>
      </c>
      <c r="C15" s="23" t="s">
        <v>2</v>
      </c>
      <c r="D15" s="23" t="s">
        <v>70</v>
      </c>
      <c r="E15" s="8"/>
      <c r="F15" s="4" t="s">
        <v>124</v>
      </c>
      <c r="G15" s="14"/>
      <c r="H15" s="14"/>
      <c r="I15" s="10">
        <f t="shared" si="2"/>
        <v>0</v>
      </c>
    </row>
    <row r="16" spans="1:9" x14ac:dyDescent="0.3">
      <c r="A16" s="4" t="s">
        <v>60</v>
      </c>
      <c r="B16" s="9">
        <v>1100</v>
      </c>
      <c r="C16" s="9">
        <v>1100</v>
      </c>
      <c r="D16" s="10">
        <f>B16-C16</f>
        <v>0</v>
      </c>
      <c r="E16" s="8"/>
      <c r="F16" s="4" t="s">
        <v>61</v>
      </c>
      <c r="G16" s="14"/>
      <c r="H16" s="14"/>
      <c r="I16" s="10">
        <f t="shared" ref="I16:I19" si="3">G16-H16</f>
        <v>0</v>
      </c>
    </row>
    <row r="17" spans="1:9" x14ac:dyDescent="0.3">
      <c r="A17" s="4" t="s">
        <v>116</v>
      </c>
      <c r="B17" s="9">
        <v>50</v>
      </c>
      <c r="C17" s="9">
        <v>67</v>
      </c>
      <c r="D17" s="10">
        <f t="shared" ref="D17:D28" si="4">B17-C17</f>
        <v>-17</v>
      </c>
      <c r="E17" s="8"/>
      <c r="F17" s="4" t="s">
        <v>62</v>
      </c>
      <c r="G17" s="14"/>
      <c r="H17" s="14"/>
      <c r="I17" s="10">
        <f t="shared" si="3"/>
        <v>0</v>
      </c>
    </row>
    <row r="18" spans="1:9" x14ac:dyDescent="0.3">
      <c r="A18" s="4" t="s">
        <v>16</v>
      </c>
      <c r="B18" s="9">
        <v>43</v>
      </c>
      <c r="C18" s="9">
        <v>52</v>
      </c>
      <c r="D18" s="10">
        <f t="shared" si="4"/>
        <v>-9</v>
      </c>
      <c r="E18" s="8"/>
      <c r="F18" s="4" t="s">
        <v>125</v>
      </c>
      <c r="G18" s="14"/>
      <c r="H18" s="14"/>
      <c r="I18" s="10">
        <f t="shared" si="3"/>
        <v>0</v>
      </c>
    </row>
    <row r="19" spans="1:9" x14ac:dyDescent="0.3">
      <c r="A19" s="4" t="s">
        <v>59</v>
      </c>
      <c r="B19" s="9">
        <v>7</v>
      </c>
      <c r="C19" s="9">
        <v>7</v>
      </c>
      <c r="D19" s="10">
        <f t="shared" si="4"/>
        <v>0</v>
      </c>
      <c r="E19" s="8"/>
      <c r="F19" s="4" t="s">
        <v>18</v>
      </c>
      <c r="G19" s="14"/>
      <c r="H19" s="14"/>
      <c r="I19" s="10">
        <f t="shared" si="3"/>
        <v>0</v>
      </c>
    </row>
    <row r="20" spans="1:9" s="5" customFormat="1" x14ac:dyDescent="0.3">
      <c r="A20" s="4" t="s">
        <v>58</v>
      </c>
      <c r="B20" s="9">
        <v>25</v>
      </c>
      <c r="C20" s="9">
        <v>25</v>
      </c>
      <c r="D20" s="10">
        <f t="shared" si="4"/>
        <v>0</v>
      </c>
      <c r="E20" s="8"/>
      <c r="F20" s="24" t="str">
        <f>"Total " &amp; Table6[[#Headers],[DAILY LIVING]]</f>
        <v>Total DAILY LIVING</v>
      </c>
      <c r="G20" s="19">
        <f>SUBTOTAL(9,Table6[Budget])</f>
        <v>0</v>
      </c>
      <c r="H20" s="19">
        <f>SUBTOTAL(9,Table6[Actual])</f>
        <v>0</v>
      </c>
      <c r="I20" s="13">
        <f>SUBTOTAL(9,Table6[Difference])</f>
        <v>0</v>
      </c>
    </row>
    <row r="21" spans="1:9" x14ac:dyDescent="0.3">
      <c r="A21" s="4" t="s">
        <v>20</v>
      </c>
      <c r="B21" s="9">
        <v>35</v>
      </c>
      <c r="C21" s="9">
        <v>35</v>
      </c>
      <c r="D21" s="10">
        <f t="shared" si="4"/>
        <v>0</v>
      </c>
      <c r="E21" s="8"/>
      <c r="F21" s="8"/>
      <c r="G21" s="17"/>
      <c r="H21" s="17"/>
      <c r="I21" s="17"/>
    </row>
    <row r="22" spans="1:9" x14ac:dyDescent="0.3">
      <c r="A22" s="4" t="s">
        <v>57</v>
      </c>
      <c r="B22" s="9">
        <v>15</v>
      </c>
      <c r="C22" s="9">
        <v>15</v>
      </c>
      <c r="D22" s="10">
        <f t="shared" si="4"/>
        <v>0</v>
      </c>
      <c r="E22" s="8"/>
      <c r="F22" s="21" t="s">
        <v>29</v>
      </c>
      <c r="G22" s="22" t="s">
        <v>74</v>
      </c>
      <c r="H22" s="23" t="s">
        <v>2</v>
      </c>
      <c r="I22" s="23" t="s">
        <v>70</v>
      </c>
    </row>
    <row r="23" spans="1:9" x14ac:dyDescent="0.3">
      <c r="A23" s="4" t="s">
        <v>17</v>
      </c>
      <c r="B23" s="9">
        <v>0</v>
      </c>
      <c r="C23" s="9">
        <v>150</v>
      </c>
      <c r="D23" s="10">
        <f t="shared" si="4"/>
        <v>-150</v>
      </c>
      <c r="E23" s="8"/>
      <c r="F23" s="4" t="s">
        <v>64</v>
      </c>
      <c r="G23" s="14"/>
      <c r="H23" s="14"/>
      <c r="I23" s="10">
        <f t="shared" ref="I23:I36" si="5">G23-H23</f>
        <v>0</v>
      </c>
    </row>
    <row r="24" spans="1:9" x14ac:dyDescent="0.3">
      <c r="A24" s="4" t="s">
        <v>56</v>
      </c>
      <c r="B24" s="9">
        <v>0</v>
      </c>
      <c r="C24" s="9">
        <v>0</v>
      </c>
      <c r="D24" s="10">
        <f t="shared" si="4"/>
        <v>0</v>
      </c>
      <c r="E24" s="8"/>
      <c r="F24" s="4" t="s">
        <v>0</v>
      </c>
      <c r="G24" s="14"/>
      <c r="H24" s="14"/>
      <c r="I24" s="10">
        <f t="shared" si="5"/>
        <v>0</v>
      </c>
    </row>
    <row r="25" spans="1:9" x14ac:dyDescent="0.3">
      <c r="A25" s="4" t="s">
        <v>55</v>
      </c>
      <c r="B25" s="9">
        <v>20</v>
      </c>
      <c r="C25" s="9">
        <v>15</v>
      </c>
      <c r="D25" s="10">
        <f>B25-C25</f>
        <v>5</v>
      </c>
      <c r="E25" s="8"/>
      <c r="F25" s="4" t="s">
        <v>67</v>
      </c>
      <c r="G25" s="14"/>
      <c r="H25" s="14"/>
      <c r="I25" s="10">
        <f t="shared" si="5"/>
        <v>0</v>
      </c>
    </row>
    <row r="26" spans="1:9" x14ac:dyDescent="0.3">
      <c r="A26" s="4" t="s">
        <v>117</v>
      </c>
      <c r="B26" s="9">
        <v>50</v>
      </c>
      <c r="C26" s="9">
        <v>20</v>
      </c>
      <c r="D26" s="10">
        <f t="shared" si="4"/>
        <v>30</v>
      </c>
      <c r="E26" s="8"/>
      <c r="F26" s="4" t="s">
        <v>33</v>
      </c>
      <c r="G26" s="14"/>
      <c r="H26" s="14"/>
      <c r="I26" s="10">
        <f t="shared" ref="I26:I30" si="6">G26-H26</f>
        <v>0</v>
      </c>
    </row>
    <row r="27" spans="1:9" x14ac:dyDescent="0.3">
      <c r="A27" s="4" t="s">
        <v>19</v>
      </c>
      <c r="B27" s="9">
        <v>0</v>
      </c>
      <c r="C27" s="9">
        <v>0</v>
      </c>
      <c r="D27" s="10">
        <f t="shared" si="4"/>
        <v>0</v>
      </c>
      <c r="E27" s="8"/>
      <c r="F27" s="4" t="s">
        <v>63</v>
      </c>
      <c r="G27" s="14"/>
      <c r="H27" s="14"/>
      <c r="I27" s="10">
        <f t="shared" si="6"/>
        <v>0</v>
      </c>
    </row>
    <row r="28" spans="1:9" x14ac:dyDescent="0.3">
      <c r="A28" s="4" t="s">
        <v>18</v>
      </c>
      <c r="B28" s="14">
        <v>0</v>
      </c>
      <c r="C28" s="14">
        <v>0</v>
      </c>
      <c r="D28" s="10">
        <f t="shared" si="4"/>
        <v>0</v>
      </c>
      <c r="E28" s="8"/>
      <c r="F28" s="4" t="s">
        <v>65</v>
      </c>
      <c r="G28" s="14"/>
      <c r="H28" s="14"/>
      <c r="I28" s="10">
        <f t="shared" si="6"/>
        <v>0</v>
      </c>
    </row>
    <row r="29" spans="1:9" x14ac:dyDescent="0.3">
      <c r="A29" s="24" t="str">
        <f>"Total " &amp; Table5[[#Headers],[HOME EXPENSES]]</f>
        <v>Total HOME EXPENSES</v>
      </c>
      <c r="B29" s="19">
        <f>SUBTOTAL(9,Table5[Budget])</f>
        <v>1345</v>
      </c>
      <c r="C29" s="19">
        <f>SUBTOTAL(9,Table5[Actual])</f>
        <v>1486</v>
      </c>
      <c r="D29" s="13">
        <f>SUBTOTAL(9,Table5[Difference])</f>
        <v>-141</v>
      </c>
      <c r="E29" s="8"/>
      <c r="F29" s="4" t="s">
        <v>30</v>
      </c>
      <c r="G29" s="14"/>
      <c r="H29" s="14"/>
      <c r="I29" s="10">
        <f t="shared" si="6"/>
        <v>0</v>
      </c>
    </row>
    <row r="30" spans="1:9" x14ac:dyDescent="0.3">
      <c r="A30" s="8"/>
      <c r="B30" s="17"/>
      <c r="C30" s="17"/>
      <c r="D30" s="17"/>
      <c r="E30" s="8"/>
      <c r="F30" s="4" t="s">
        <v>35</v>
      </c>
      <c r="G30" s="14"/>
      <c r="H30" s="14"/>
      <c r="I30" s="10">
        <f t="shared" si="6"/>
        <v>0</v>
      </c>
    </row>
    <row r="31" spans="1:9" x14ac:dyDescent="0.3">
      <c r="A31" s="21" t="s">
        <v>21</v>
      </c>
      <c r="B31" s="22" t="s">
        <v>74</v>
      </c>
      <c r="C31" s="23" t="s">
        <v>2</v>
      </c>
      <c r="D31" s="23" t="s">
        <v>70</v>
      </c>
      <c r="E31" s="8"/>
      <c r="F31" s="4" t="s">
        <v>66</v>
      </c>
      <c r="G31" s="14"/>
      <c r="H31" s="14"/>
      <c r="I31" s="10">
        <f t="shared" si="5"/>
        <v>0</v>
      </c>
    </row>
    <row r="32" spans="1:9" x14ac:dyDescent="0.3">
      <c r="A32" s="4" t="s">
        <v>22</v>
      </c>
      <c r="B32" s="14"/>
      <c r="C32" s="14"/>
      <c r="D32" s="10">
        <f>B32-C32</f>
        <v>0</v>
      </c>
      <c r="E32" s="8"/>
      <c r="F32" s="4" t="s">
        <v>36</v>
      </c>
      <c r="G32" s="14"/>
      <c r="H32" s="14"/>
      <c r="I32" s="10">
        <f t="shared" si="5"/>
        <v>0</v>
      </c>
    </row>
    <row r="33" spans="1:9" x14ac:dyDescent="0.3">
      <c r="A33" s="4" t="s">
        <v>118</v>
      </c>
      <c r="B33" s="14"/>
      <c r="C33" s="14"/>
      <c r="D33" s="10">
        <f t="shared" ref="D33:D38" si="7">B33-C33</f>
        <v>0</v>
      </c>
      <c r="E33" s="8"/>
      <c r="F33" s="4" t="s">
        <v>34</v>
      </c>
      <c r="G33" s="14"/>
      <c r="H33" s="14"/>
      <c r="I33" s="10">
        <f t="shared" si="5"/>
        <v>0</v>
      </c>
    </row>
    <row r="34" spans="1:9" x14ac:dyDescent="0.3">
      <c r="A34" s="4" t="s">
        <v>23</v>
      </c>
      <c r="B34" s="14"/>
      <c r="C34" s="14"/>
      <c r="D34" s="10">
        <f>B34-C34</f>
        <v>0</v>
      </c>
      <c r="E34" s="8"/>
      <c r="F34" s="4" t="s">
        <v>68</v>
      </c>
      <c r="G34" s="14"/>
      <c r="H34" s="14"/>
      <c r="I34" s="10">
        <f t="shared" si="5"/>
        <v>0</v>
      </c>
    </row>
    <row r="35" spans="1:9" x14ac:dyDescent="0.3">
      <c r="A35" s="4" t="s">
        <v>53</v>
      </c>
      <c r="B35" s="14"/>
      <c r="C35" s="14"/>
      <c r="D35" s="10">
        <f t="shared" si="7"/>
        <v>0</v>
      </c>
      <c r="E35" s="8"/>
      <c r="F35" s="4" t="s">
        <v>126</v>
      </c>
      <c r="G35" s="14"/>
      <c r="H35" s="14"/>
      <c r="I35" s="10">
        <f t="shared" si="5"/>
        <v>0</v>
      </c>
    </row>
    <row r="36" spans="1:9" x14ac:dyDescent="0.3">
      <c r="A36" s="4" t="s">
        <v>24</v>
      </c>
      <c r="B36" s="14"/>
      <c r="C36" s="14"/>
      <c r="D36" s="10">
        <f t="shared" si="7"/>
        <v>0</v>
      </c>
      <c r="E36" s="8"/>
      <c r="F36" s="4" t="s">
        <v>18</v>
      </c>
      <c r="G36" s="14"/>
      <c r="H36" s="14"/>
      <c r="I36" s="10">
        <f t="shared" si="5"/>
        <v>0</v>
      </c>
    </row>
    <row r="37" spans="1:9" x14ac:dyDescent="0.3">
      <c r="A37" s="4" t="s">
        <v>54</v>
      </c>
      <c r="B37" s="14"/>
      <c r="C37" s="14"/>
      <c r="D37" s="10">
        <f t="shared" si="7"/>
        <v>0</v>
      </c>
      <c r="E37" s="8"/>
      <c r="F37" s="24" t="str">
        <f>"Total " &amp; Table7[[#Headers],[ENTERTAINMENT]]</f>
        <v>Total ENTERTAINMENT</v>
      </c>
      <c r="G37" s="19">
        <f>SUBTOTAL(9,Table7[Budget])</f>
        <v>0</v>
      </c>
      <c r="H37" s="19">
        <f>SUBTOTAL(9,Table7[Actual])</f>
        <v>0</v>
      </c>
      <c r="I37" s="13">
        <f>SUBTOTAL(9,Table7[Difference])</f>
        <v>0</v>
      </c>
    </row>
    <row r="38" spans="1:9" x14ac:dyDescent="0.3">
      <c r="A38" s="4" t="s">
        <v>18</v>
      </c>
      <c r="B38" s="14"/>
      <c r="C38" s="14"/>
      <c r="D38" s="10">
        <f t="shared" si="7"/>
        <v>0</v>
      </c>
      <c r="E38" s="8"/>
      <c r="F38" s="8"/>
      <c r="G38" s="17"/>
      <c r="H38" s="17"/>
      <c r="I38" s="17"/>
    </row>
    <row r="39" spans="1:9" x14ac:dyDescent="0.3">
      <c r="A39" s="24" t="str">
        <f>"Total " &amp; Table20[[#Headers],[TRANSPORTATION]]</f>
        <v>Total TRANSPORTATION</v>
      </c>
      <c r="B39" s="19">
        <f>SUBTOTAL(9,Table20[Budget])</f>
        <v>0</v>
      </c>
      <c r="C39" s="19">
        <f>SUBTOTAL(9,Table20[Actual])</f>
        <v>0</v>
      </c>
      <c r="D39" s="13">
        <f>SUBTOTAL(9,Table20[Difference])</f>
        <v>0</v>
      </c>
      <c r="E39" s="8"/>
      <c r="F39" s="21" t="s">
        <v>46</v>
      </c>
      <c r="G39" s="22" t="s">
        <v>74</v>
      </c>
      <c r="H39" s="23" t="s">
        <v>2</v>
      </c>
      <c r="I39" s="23" t="s">
        <v>70</v>
      </c>
    </row>
    <row r="40" spans="1:9" x14ac:dyDescent="0.3">
      <c r="A40" s="8"/>
      <c r="B40" s="17"/>
      <c r="C40" s="17"/>
      <c r="D40" s="17"/>
      <c r="E40" s="8"/>
      <c r="F40" s="4" t="s">
        <v>43</v>
      </c>
      <c r="G40" s="14"/>
      <c r="H40" s="14"/>
      <c r="I40" s="10">
        <f>G40-H40</f>
        <v>0</v>
      </c>
    </row>
    <row r="41" spans="1:9" x14ac:dyDescent="0.3">
      <c r="A41" s="21" t="s">
        <v>25</v>
      </c>
      <c r="B41" s="22" t="s">
        <v>74</v>
      </c>
      <c r="C41" s="23" t="s">
        <v>2</v>
      </c>
      <c r="D41" s="23" t="s">
        <v>70</v>
      </c>
      <c r="E41" s="8"/>
      <c r="F41" s="4" t="s">
        <v>44</v>
      </c>
      <c r="G41" s="14"/>
      <c r="H41" s="14"/>
      <c r="I41" s="10">
        <f t="shared" ref="I41:I42" si="8">G41-H41</f>
        <v>0</v>
      </c>
    </row>
    <row r="42" spans="1:9" x14ac:dyDescent="0.3">
      <c r="A42" s="4" t="s">
        <v>119</v>
      </c>
      <c r="B42" s="14"/>
      <c r="C42" s="14"/>
      <c r="D42" s="10">
        <f t="shared" ref="D42:D48" si="9">B42-C42</f>
        <v>0</v>
      </c>
      <c r="E42" s="8"/>
      <c r="F42" s="4" t="s">
        <v>47</v>
      </c>
      <c r="G42" s="14"/>
      <c r="H42" s="14"/>
      <c r="I42" s="10">
        <f t="shared" si="8"/>
        <v>0</v>
      </c>
    </row>
    <row r="43" spans="1:9" x14ac:dyDescent="0.3">
      <c r="A43" s="4" t="s">
        <v>26</v>
      </c>
      <c r="B43" s="14"/>
      <c r="C43" s="14"/>
      <c r="D43" s="10">
        <f t="shared" si="9"/>
        <v>0</v>
      </c>
      <c r="E43" s="8"/>
      <c r="F43" s="4" t="s">
        <v>45</v>
      </c>
      <c r="G43" s="14"/>
      <c r="H43" s="14"/>
      <c r="I43" s="10">
        <f>G43-H43</f>
        <v>0</v>
      </c>
    </row>
    <row r="44" spans="1:9" x14ac:dyDescent="0.3">
      <c r="A44" s="4" t="s">
        <v>27</v>
      </c>
      <c r="B44" s="14"/>
      <c r="C44" s="14"/>
      <c r="D44" s="10">
        <f t="shared" si="9"/>
        <v>0</v>
      </c>
      <c r="E44" s="8"/>
      <c r="F44" s="4" t="s">
        <v>127</v>
      </c>
      <c r="G44" s="14"/>
      <c r="H44" s="14"/>
      <c r="I44" s="10">
        <f>G44-H44</f>
        <v>0</v>
      </c>
    </row>
    <row r="45" spans="1:9" x14ac:dyDescent="0.3">
      <c r="A45" s="4" t="s">
        <v>28</v>
      </c>
      <c r="B45" s="14"/>
      <c r="C45" s="14"/>
      <c r="D45" s="10">
        <f t="shared" si="9"/>
        <v>0</v>
      </c>
      <c r="E45" s="8"/>
      <c r="F45" s="4" t="s">
        <v>18</v>
      </c>
      <c r="G45" s="14"/>
      <c r="H45" s="14"/>
      <c r="I45" s="10">
        <f>G45-H45</f>
        <v>0</v>
      </c>
    </row>
    <row r="46" spans="1:9" x14ac:dyDescent="0.3">
      <c r="A46" s="4" t="s">
        <v>120</v>
      </c>
      <c r="B46" s="14"/>
      <c r="C46" s="14"/>
      <c r="D46" s="10">
        <f t="shared" si="9"/>
        <v>0</v>
      </c>
      <c r="E46" s="8"/>
      <c r="F46" s="24" t="str">
        <f>"Total " &amp; Table8[[#Headers],[SAVINGS]]</f>
        <v>Total SAVINGS</v>
      </c>
      <c r="G46" s="19">
        <f>SUBTOTAL(9,Table8[Budget])</f>
        <v>0</v>
      </c>
      <c r="H46" s="19">
        <f>SUBTOTAL(9,Table8[Actual])</f>
        <v>0</v>
      </c>
      <c r="I46" s="13">
        <f>SUBTOTAL(9,Table8[Difference])</f>
        <v>0</v>
      </c>
    </row>
    <row r="47" spans="1:9" x14ac:dyDescent="0.3">
      <c r="A47" s="4" t="s">
        <v>121</v>
      </c>
      <c r="B47" s="14"/>
      <c r="C47" s="14"/>
      <c r="D47" s="10">
        <f t="shared" si="9"/>
        <v>0</v>
      </c>
      <c r="E47" s="8"/>
      <c r="F47" s="8"/>
      <c r="G47" s="17"/>
      <c r="H47" s="17"/>
      <c r="I47" s="17"/>
    </row>
    <row r="48" spans="1:9" x14ac:dyDescent="0.3">
      <c r="A48" s="4" t="s">
        <v>18</v>
      </c>
      <c r="B48" s="14"/>
      <c r="C48" s="14"/>
      <c r="D48" s="10">
        <f t="shared" si="9"/>
        <v>0</v>
      </c>
      <c r="E48" s="8"/>
      <c r="F48" s="21" t="s">
        <v>48</v>
      </c>
      <c r="G48" s="22" t="s">
        <v>74</v>
      </c>
      <c r="H48" s="23" t="s">
        <v>2</v>
      </c>
      <c r="I48" s="23" t="s">
        <v>70</v>
      </c>
    </row>
    <row r="49" spans="1:9" x14ac:dyDescent="0.3">
      <c r="A49" s="24" t="str">
        <f>"Total " &amp; Table21[[#Headers],[HEALTH]]</f>
        <v>Total HEALTH</v>
      </c>
      <c r="B49" s="19">
        <f>SUBTOTAL(9,Table21[Budget])</f>
        <v>0</v>
      </c>
      <c r="C49" s="19">
        <f>SUBTOTAL(9,Table21[Actual])</f>
        <v>0</v>
      </c>
      <c r="D49" s="13">
        <f>SUBTOTAL(9,Table21[Difference])</f>
        <v>0</v>
      </c>
      <c r="E49" s="8"/>
      <c r="F49" s="4" t="s">
        <v>49</v>
      </c>
      <c r="G49" s="14"/>
      <c r="H49" s="14"/>
      <c r="I49" s="10">
        <f t="shared" ref="I49:I55" si="10">G49-H49</f>
        <v>0</v>
      </c>
    </row>
    <row r="50" spans="1:9" x14ac:dyDescent="0.3">
      <c r="A50" s="8"/>
      <c r="B50" s="17"/>
      <c r="C50" s="17"/>
      <c r="D50" s="17"/>
      <c r="E50" s="8"/>
      <c r="F50" s="4" t="s">
        <v>50</v>
      </c>
      <c r="G50" s="14"/>
      <c r="H50" s="14"/>
      <c r="I50" s="10">
        <f t="shared" si="10"/>
        <v>0</v>
      </c>
    </row>
    <row r="51" spans="1:9" x14ac:dyDescent="0.3">
      <c r="A51" s="21" t="s">
        <v>69</v>
      </c>
      <c r="B51" s="22" t="s">
        <v>74</v>
      </c>
      <c r="C51" s="23" t="s">
        <v>2</v>
      </c>
      <c r="D51" s="23" t="s">
        <v>70</v>
      </c>
      <c r="E51" s="8"/>
      <c r="F51" s="4" t="s">
        <v>128</v>
      </c>
      <c r="G51" s="14"/>
      <c r="H51" s="14"/>
      <c r="I51" s="10">
        <f t="shared" si="10"/>
        <v>0</v>
      </c>
    </row>
    <row r="52" spans="1:9" x14ac:dyDescent="0.3">
      <c r="A52" s="4" t="s">
        <v>11</v>
      </c>
      <c r="B52" s="14"/>
      <c r="C52" s="14"/>
      <c r="D52" s="10">
        <f t="shared" ref="D52:D55" si="11">B52-C52</f>
        <v>0</v>
      </c>
      <c r="E52" s="8"/>
      <c r="F52" s="4" t="s">
        <v>72</v>
      </c>
      <c r="G52" s="14"/>
      <c r="H52" s="14"/>
      <c r="I52" s="10">
        <f t="shared" si="10"/>
        <v>0</v>
      </c>
    </row>
    <row r="53" spans="1:9" x14ac:dyDescent="0.3">
      <c r="A53" s="4" t="s">
        <v>40</v>
      </c>
      <c r="B53" s="14"/>
      <c r="C53" s="14"/>
      <c r="D53" s="10">
        <f t="shared" si="11"/>
        <v>0</v>
      </c>
      <c r="E53" s="8"/>
      <c r="F53" s="4" t="s">
        <v>51</v>
      </c>
      <c r="G53" s="14"/>
      <c r="H53" s="14"/>
      <c r="I53" s="10">
        <f t="shared" si="10"/>
        <v>0</v>
      </c>
    </row>
    <row r="54" spans="1:9" x14ac:dyDescent="0.3">
      <c r="A54" s="4" t="s">
        <v>41</v>
      </c>
      <c r="B54" s="14"/>
      <c r="C54" s="14"/>
      <c r="D54" s="10">
        <f t="shared" si="11"/>
        <v>0</v>
      </c>
      <c r="E54" s="8"/>
      <c r="F54" s="4" t="s">
        <v>52</v>
      </c>
      <c r="G54" s="14"/>
      <c r="H54" s="14"/>
      <c r="I54" s="10">
        <f t="shared" si="10"/>
        <v>0</v>
      </c>
    </row>
    <row r="55" spans="1:9" x14ac:dyDescent="0.3">
      <c r="A55" s="4" t="s">
        <v>18</v>
      </c>
      <c r="B55" s="14"/>
      <c r="C55" s="14"/>
      <c r="D55" s="10">
        <f t="shared" si="11"/>
        <v>0</v>
      </c>
      <c r="E55" s="8"/>
      <c r="F55" s="4" t="s">
        <v>18</v>
      </c>
      <c r="G55" s="14"/>
      <c r="H55" s="14"/>
      <c r="I55" s="10">
        <f t="shared" si="10"/>
        <v>0</v>
      </c>
    </row>
    <row r="56" spans="1:9" x14ac:dyDescent="0.3">
      <c r="A56" s="24" t="str">
        <f>"Total " &amp; Table19[[#Headers],[CHARITY/GIFTS]]</f>
        <v>Total CHARITY/GIFTS</v>
      </c>
      <c r="B56" s="19">
        <f>SUBTOTAL(9,Table19[Budget])</f>
        <v>0</v>
      </c>
      <c r="C56" s="19">
        <f>SUBTOTAL(9,Table19[Actual])</f>
        <v>0</v>
      </c>
      <c r="D56" s="13">
        <f>SUBTOTAL(9,Table19[Difference])</f>
        <v>0</v>
      </c>
      <c r="E56" s="8"/>
      <c r="F56" s="24" t="str">
        <f>"Total " &amp; Table10[[#Headers],[OBLIGATIONS]]</f>
        <v>Total OBLIGATIONS</v>
      </c>
      <c r="G56" s="19">
        <f>SUBTOTAL(9,Table10[Budget])</f>
        <v>0</v>
      </c>
      <c r="H56" s="19">
        <f>SUBTOTAL(9,Table10[Actual])</f>
        <v>0</v>
      </c>
      <c r="I56" s="13">
        <f>SUBTOTAL(9,Table10[Difference])</f>
        <v>0</v>
      </c>
    </row>
    <row r="57" spans="1:9" x14ac:dyDescent="0.3">
      <c r="A57" s="8"/>
      <c r="B57" s="17"/>
      <c r="C57" s="17"/>
      <c r="D57" s="17"/>
      <c r="E57" s="8"/>
      <c r="F57" s="8"/>
      <c r="G57" s="17"/>
      <c r="H57" s="17"/>
      <c r="I57" s="17"/>
    </row>
    <row r="58" spans="1:9" x14ac:dyDescent="0.3">
      <c r="A58" s="21" t="s">
        <v>37</v>
      </c>
      <c r="B58" s="22" t="s">
        <v>74</v>
      </c>
      <c r="C58" s="23" t="s">
        <v>2</v>
      </c>
      <c r="D58" s="23" t="s">
        <v>70</v>
      </c>
      <c r="E58" s="8"/>
      <c r="F58" s="21" t="s">
        <v>14</v>
      </c>
      <c r="G58" s="22" t="s">
        <v>74</v>
      </c>
      <c r="H58" s="23" t="s">
        <v>2</v>
      </c>
      <c r="I58" s="23" t="s">
        <v>70</v>
      </c>
    </row>
    <row r="59" spans="1:9" x14ac:dyDescent="0.3">
      <c r="A59" s="4" t="s">
        <v>31</v>
      </c>
      <c r="B59" s="14"/>
      <c r="C59" s="14"/>
      <c r="D59" s="10">
        <f t="shared" ref="D59:D62" si="12">B59-C59</f>
        <v>0</v>
      </c>
      <c r="E59" s="8"/>
      <c r="F59" s="4" t="s">
        <v>42</v>
      </c>
      <c r="G59" s="9"/>
      <c r="H59" s="9"/>
      <c r="I59" s="10">
        <f t="shared" ref="I59:I62" si="13">G59-H59</f>
        <v>0</v>
      </c>
    </row>
    <row r="60" spans="1:9" x14ac:dyDescent="0.3">
      <c r="A60" s="4" t="s">
        <v>32</v>
      </c>
      <c r="B60" s="14"/>
      <c r="C60" s="14"/>
      <c r="D60" s="10">
        <f t="shared" si="12"/>
        <v>0</v>
      </c>
      <c r="E60" s="8"/>
      <c r="F60" s="4" t="s">
        <v>1</v>
      </c>
      <c r="G60" s="9"/>
      <c r="H60" s="9"/>
      <c r="I60" s="10">
        <f t="shared" si="13"/>
        <v>0</v>
      </c>
    </row>
    <row r="61" spans="1:9" x14ac:dyDescent="0.3">
      <c r="A61" s="4" t="s">
        <v>122</v>
      </c>
      <c r="B61" s="14"/>
      <c r="C61" s="14"/>
      <c r="D61" s="10">
        <f t="shared" si="12"/>
        <v>0</v>
      </c>
      <c r="E61" s="8"/>
      <c r="F61" s="4" t="s">
        <v>18</v>
      </c>
      <c r="G61" s="9"/>
      <c r="H61" s="9"/>
      <c r="I61" s="10">
        <f t="shared" si="13"/>
        <v>0</v>
      </c>
    </row>
    <row r="62" spans="1:9" x14ac:dyDescent="0.3">
      <c r="A62" s="4" t="s">
        <v>18</v>
      </c>
      <c r="B62" s="14"/>
      <c r="C62" s="14"/>
      <c r="D62" s="10">
        <f t="shared" si="12"/>
        <v>0</v>
      </c>
      <c r="E62" s="8"/>
      <c r="F62" s="4" t="s">
        <v>18</v>
      </c>
      <c r="G62" s="14"/>
      <c r="H62" s="14"/>
      <c r="I62" s="10">
        <f t="shared" si="13"/>
        <v>0</v>
      </c>
    </row>
    <row r="63" spans="1:9" x14ac:dyDescent="0.3">
      <c r="A63" s="24" t="str">
        <f>"Total " &amp; Table15[[#Headers],[SUBSCRIPTIONS]]</f>
        <v>Total SUBSCRIPTIONS</v>
      </c>
      <c r="B63" s="19">
        <f>SUBTOTAL(9,Table15[Budget])</f>
        <v>0</v>
      </c>
      <c r="C63" s="19">
        <f>SUBTOTAL(9,Table15[Actual])</f>
        <v>0</v>
      </c>
      <c r="D63" s="13">
        <f>SUBTOTAL(9,Table15[Difference])</f>
        <v>0</v>
      </c>
      <c r="E63" s="8"/>
      <c r="F63" s="24" t="str">
        <f>"Total " &amp; Table14[[#Headers],[MISCELLANEOUS]]</f>
        <v>Total MISCELLANEOUS</v>
      </c>
      <c r="G63" s="19">
        <f>SUBTOTAL(9,Table14[Budget])</f>
        <v>0</v>
      </c>
      <c r="H63" s="19">
        <f>SUBTOTAL(9,Table14[Actual])</f>
        <v>0</v>
      </c>
      <c r="I63" s="13">
        <f>SUBTOTAL(9,Table14[Difference])</f>
        <v>0</v>
      </c>
    </row>
    <row r="64" spans="1:9" x14ac:dyDescent="0.3">
      <c r="E64" s="8"/>
      <c r="F64" s="7"/>
    </row>
    <row r="65" spans="5:6" x14ac:dyDescent="0.3">
      <c r="E65" s="8"/>
      <c r="F65" s="7"/>
    </row>
    <row r="66" spans="5:6" x14ac:dyDescent="0.3">
      <c r="E66" s="8"/>
      <c r="F66" s="7"/>
    </row>
    <row r="67" spans="5:6" x14ac:dyDescent="0.3">
      <c r="E67" s="8"/>
      <c r="F67" s="7"/>
    </row>
    <row r="68" spans="5:6" x14ac:dyDescent="0.3">
      <c r="E68" s="8"/>
      <c r="F68" s="7"/>
    </row>
    <row r="69" spans="5:6" x14ac:dyDescent="0.3">
      <c r="E69" s="8"/>
      <c r="F69" s="7"/>
    </row>
    <row r="70" spans="5:6" x14ac:dyDescent="0.3">
      <c r="E70" s="8"/>
    </row>
    <row r="71" spans="5:6" x14ac:dyDescent="0.3">
      <c r="E71" s="8"/>
    </row>
    <row r="72" spans="5:6" x14ac:dyDescent="0.3">
      <c r="E72" s="8"/>
      <c r="F72" s="7"/>
    </row>
    <row r="73" spans="5:6" x14ac:dyDescent="0.3">
      <c r="E73" s="8"/>
      <c r="F73" s="7"/>
    </row>
    <row r="74" spans="5:6" x14ac:dyDescent="0.3">
      <c r="E74" s="15"/>
      <c r="F74" s="7"/>
    </row>
    <row r="75" spans="5:6" x14ac:dyDescent="0.3">
      <c r="E75" s="16"/>
      <c r="F75" s="7"/>
    </row>
    <row r="76" spans="5:6" x14ac:dyDescent="0.3">
      <c r="E76" s="16"/>
      <c r="F76" s="7"/>
    </row>
    <row r="77" spans="5:6" x14ac:dyDescent="0.3">
      <c r="E77" s="16"/>
      <c r="F77" s="7"/>
    </row>
    <row r="78" spans="5:6" x14ac:dyDescent="0.3">
      <c r="E78" s="16"/>
      <c r="F78" s="7"/>
    </row>
    <row r="79" spans="5:6" x14ac:dyDescent="0.3">
      <c r="E79" s="8"/>
      <c r="F79" s="7"/>
    </row>
    <row r="80" spans="5:6" x14ac:dyDescent="0.3">
      <c r="E80" s="15"/>
      <c r="F80" s="7"/>
    </row>
    <row r="81" spans="5:6" x14ac:dyDescent="0.3">
      <c r="E81" s="16"/>
      <c r="F81" s="7"/>
    </row>
    <row r="82" spans="5:6" x14ac:dyDescent="0.3">
      <c r="E82" s="16"/>
    </row>
    <row r="83" spans="5:6" x14ac:dyDescent="0.3">
      <c r="E83" s="16"/>
    </row>
    <row r="84" spans="5:6" x14ac:dyDescent="0.3">
      <c r="E84" s="20" t="s">
        <v>73</v>
      </c>
    </row>
    <row r="85" spans="5:6" x14ac:dyDescent="0.3">
      <c r="E85" s="16"/>
    </row>
    <row r="86" spans="5:6" x14ac:dyDescent="0.3">
      <c r="E86" s="16"/>
    </row>
    <row r="87" spans="5:6" x14ac:dyDescent="0.3">
      <c r="E87" s="16"/>
    </row>
    <row r="88" spans="5:6" x14ac:dyDescent="0.3">
      <c r="E88" s="16"/>
    </row>
    <row r="89" spans="5:6" x14ac:dyDescent="0.3">
      <c r="E89" s="16"/>
    </row>
    <row r="90" spans="5:6" x14ac:dyDescent="0.3">
      <c r="E90" s="8"/>
    </row>
    <row r="91" spans="5:6" x14ac:dyDescent="0.3">
      <c r="E91" s="15"/>
    </row>
    <row r="92" spans="5:6" x14ac:dyDescent="0.3">
      <c r="E92" s="7"/>
    </row>
    <row r="93" spans="5:6" x14ac:dyDescent="0.3">
      <c r="E93" s="7"/>
    </row>
    <row r="94" spans="5:6" x14ac:dyDescent="0.3">
      <c r="E94" s="7"/>
    </row>
    <row r="95" spans="5:6" x14ac:dyDescent="0.3">
      <c r="E95" s="7"/>
    </row>
    <row r="96" spans="5:6" x14ac:dyDescent="0.3">
      <c r="E96" s="7"/>
    </row>
    <row r="97" spans="5:5" x14ac:dyDescent="0.3">
      <c r="E97" s="7"/>
    </row>
    <row r="98" spans="5:5" x14ac:dyDescent="0.3">
      <c r="E98" s="7"/>
    </row>
    <row r="99" spans="5:5" x14ac:dyDescent="0.3">
      <c r="E99" s="7"/>
    </row>
    <row r="100" spans="5:5" x14ac:dyDescent="0.3">
      <c r="E100" s="7"/>
    </row>
    <row r="101" spans="5:5" x14ac:dyDescent="0.3">
      <c r="E101" s="7"/>
    </row>
    <row r="122" spans="6:6" x14ac:dyDescent="0.3">
      <c r="F122" s="7"/>
    </row>
    <row r="123" spans="6:6" x14ac:dyDescent="0.3">
      <c r="F123" s="7"/>
    </row>
    <row r="124" spans="6:6" x14ac:dyDescent="0.3">
      <c r="F124" s="7"/>
    </row>
    <row r="125" spans="6:6" x14ac:dyDescent="0.3">
      <c r="F125" s="7"/>
    </row>
    <row r="126" spans="6:6" x14ac:dyDescent="0.3">
      <c r="F126" s="7"/>
    </row>
    <row r="127" spans="6:6" x14ac:dyDescent="0.3">
      <c r="F127" s="7"/>
    </row>
    <row r="128" spans="6:6" x14ac:dyDescent="0.3">
      <c r="F128" s="7"/>
    </row>
    <row r="131" spans="5:6" x14ac:dyDescent="0.3">
      <c r="F131" s="7"/>
    </row>
    <row r="132" spans="5:6" x14ac:dyDescent="0.3">
      <c r="F132" s="7"/>
    </row>
    <row r="133" spans="5:6" x14ac:dyDescent="0.3">
      <c r="F133" s="7"/>
    </row>
    <row r="134" spans="5:6" x14ac:dyDescent="0.3">
      <c r="F134" s="7"/>
    </row>
    <row r="135" spans="5:6" x14ac:dyDescent="0.3">
      <c r="F135" s="7"/>
    </row>
    <row r="136" spans="5:6" x14ac:dyDescent="0.3">
      <c r="F136" s="7"/>
    </row>
    <row r="137" spans="5:6" x14ac:dyDescent="0.3">
      <c r="F137" s="7"/>
    </row>
    <row r="141" spans="5:6" x14ac:dyDescent="0.3">
      <c r="E141" s="6"/>
    </row>
    <row r="142" spans="5:6" x14ac:dyDescent="0.3">
      <c r="E142" s="7"/>
    </row>
    <row r="143" spans="5:6" x14ac:dyDescent="0.3">
      <c r="E143" s="7"/>
    </row>
    <row r="144" spans="5:6" x14ac:dyDescent="0.3">
      <c r="E144" s="7"/>
    </row>
    <row r="145" spans="5:5" x14ac:dyDescent="0.3">
      <c r="E145" s="7"/>
    </row>
    <row r="146" spans="5:5" x14ac:dyDescent="0.3">
      <c r="E146" s="7"/>
    </row>
    <row r="147" spans="5:5" x14ac:dyDescent="0.3">
      <c r="E147" s="7"/>
    </row>
    <row r="148" spans="5:5" x14ac:dyDescent="0.3">
      <c r="E148" s="7"/>
    </row>
    <row r="150" spans="5:5" x14ac:dyDescent="0.3">
      <c r="E150" s="6"/>
    </row>
    <row r="151" spans="5:5" x14ac:dyDescent="0.3">
      <c r="E151" s="7"/>
    </row>
    <row r="152" spans="5:5" x14ac:dyDescent="0.3">
      <c r="E152" s="7"/>
    </row>
    <row r="153" spans="5:5" x14ac:dyDescent="0.3">
      <c r="E153" s="7"/>
    </row>
    <row r="154" spans="5:5" x14ac:dyDescent="0.3">
      <c r="E154" s="7"/>
    </row>
    <row r="155" spans="5:5" x14ac:dyDescent="0.3">
      <c r="E155" s="7"/>
    </row>
    <row r="156" spans="5:5" x14ac:dyDescent="0.3">
      <c r="E156" s="7"/>
    </row>
    <row r="157" spans="5:5" x14ac:dyDescent="0.3">
      <c r="E157" s="7"/>
    </row>
  </sheetData>
  <mergeCells count="1">
    <mergeCell ref="H2:I2"/>
  </mergeCells>
  <phoneticPr fontId="0" type="noConversion"/>
  <conditionalFormatting sqref="D32:D38 D52:D55 D59:D62 D16:D28 I49:I55 D5:D13 D42:D48 I11:I19 I23:I36 I40:I45 I59:I62">
    <cfRule type="cellIs" dxfId="127" priority="2" stopIfTrue="1" operator="lessThan">
      <formula>0</formula>
    </cfRule>
  </conditionalFormatting>
  <hyperlinks>
    <hyperlink ref="A2" r:id="rId1"/>
    <hyperlink ref="A2:D2" r:id="rId2" display="http://www.vertex42.com/ExcelTemplates/monthly-household-budget.html"/>
  </hyperlinks>
  <pageMargins left="0.5" right="0.5" top="0.35" bottom="0.35" header="0.5" footer="0.25"/>
  <pageSetup scale="80" orientation="portrait" r:id="rId3"/>
  <headerFooter alignWithMargins="0"/>
  <drawing r:id="rId4"/>
  <tableParts count="11">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ColWidth="0" defaultRowHeight="14.25" customHeight="1" zeroHeight="1" x14ac:dyDescent="0.2"/>
  <cols>
    <col min="1" max="1" width="9" customWidth="1"/>
    <col min="2" max="2" width="56.375" customWidth="1"/>
    <col min="3" max="3" width="4.625" customWidth="1"/>
    <col min="4" max="4" width="12.25" customWidth="1"/>
    <col min="5" max="6" width="9" customWidth="1"/>
    <col min="7" max="16384" width="9" hidden="1"/>
  </cols>
  <sheetData>
    <row r="1" spans="1:4" ht="26.1" customHeight="1" x14ac:dyDescent="0.2">
      <c r="A1" s="35" t="s">
        <v>78</v>
      </c>
      <c r="B1" s="35"/>
      <c r="C1" s="36"/>
      <c r="D1" s="36"/>
    </row>
    <row r="2" spans="1:4" x14ac:dyDescent="0.2">
      <c r="A2" s="49" t="s">
        <v>114</v>
      </c>
      <c r="D2" s="37" t="s">
        <v>79</v>
      </c>
    </row>
    <row r="3" spans="1:4" x14ac:dyDescent="0.2">
      <c r="B3" s="38"/>
      <c r="D3" s="38"/>
    </row>
    <row r="4" spans="1:4" ht="16.5" x14ac:dyDescent="0.3">
      <c r="A4" s="39" t="s">
        <v>91</v>
      </c>
      <c r="B4" s="38"/>
      <c r="D4" s="38"/>
    </row>
    <row r="5" spans="1:4" ht="28.5" x14ac:dyDescent="0.2">
      <c r="B5" s="40" t="s">
        <v>88</v>
      </c>
      <c r="D5" s="38"/>
    </row>
    <row r="6" spans="1:4" x14ac:dyDescent="0.2">
      <c r="B6" s="40"/>
      <c r="D6" s="38"/>
    </row>
    <row r="7" spans="1:4" ht="42.75" x14ac:dyDescent="0.2">
      <c r="B7" s="40" t="s">
        <v>96</v>
      </c>
      <c r="D7" s="38"/>
    </row>
    <row r="8" spans="1:4" x14ac:dyDescent="0.2">
      <c r="B8" s="40"/>
      <c r="D8" s="38"/>
    </row>
    <row r="9" spans="1:4" ht="15" x14ac:dyDescent="0.25">
      <c r="A9" s="47" t="s">
        <v>94</v>
      </c>
      <c r="B9" s="48" t="s">
        <v>95</v>
      </c>
      <c r="D9" s="38"/>
    </row>
    <row r="10" spans="1:4" x14ac:dyDescent="0.2">
      <c r="B10" s="40"/>
      <c r="D10" s="38"/>
    </row>
    <row r="11" spans="1:4" ht="42.75" x14ac:dyDescent="0.2">
      <c r="B11" s="40" t="s">
        <v>98</v>
      </c>
      <c r="D11" s="38"/>
    </row>
    <row r="12" spans="1:4" x14ac:dyDescent="0.2">
      <c r="B12" s="40"/>
      <c r="D12" s="38"/>
    </row>
    <row r="13" spans="1:4" ht="15" x14ac:dyDescent="0.25">
      <c r="A13" s="47" t="s">
        <v>97</v>
      </c>
      <c r="B13" s="48" t="s">
        <v>99</v>
      </c>
      <c r="D13" s="38"/>
    </row>
    <row r="14" spans="1:4" x14ac:dyDescent="0.2">
      <c r="B14" s="40"/>
      <c r="D14" s="38"/>
    </row>
    <row r="15" spans="1:4" x14ac:dyDescent="0.2">
      <c r="B15" s="40" t="s">
        <v>101</v>
      </c>
      <c r="D15" s="38"/>
    </row>
    <row r="16" spans="1:4" x14ac:dyDescent="0.2">
      <c r="B16" s="40"/>
      <c r="D16" s="38"/>
    </row>
    <row r="17" spans="1:4" ht="28.5" x14ac:dyDescent="0.2">
      <c r="B17" s="40" t="s">
        <v>100</v>
      </c>
      <c r="D17" s="38"/>
    </row>
    <row r="18" spans="1:4" x14ac:dyDescent="0.2">
      <c r="B18" s="40"/>
      <c r="D18" s="38"/>
    </row>
    <row r="19" spans="1:4" ht="15" x14ac:dyDescent="0.25">
      <c r="A19" s="47" t="s">
        <v>102</v>
      </c>
      <c r="B19" s="48" t="s">
        <v>103</v>
      </c>
      <c r="D19" s="38"/>
    </row>
    <row r="20" spans="1:4" x14ac:dyDescent="0.2">
      <c r="B20" s="40"/>
      <c r="D20" s="38"/>
    </row>
    <row r="21" spans="1:4" ht="42.75" x14ac:dyDescent="0.2">
      <c r="B21" s="40" t="s">
        <v>104</v>
      </c>
      <c r="D21" s="38"/>
    </row>
    <row r="22" spans="1:4" x14ac:dyDescent="0.2">
      <c r="B22" s="40"/>
      <c r="D22" s="38"/>
    </row>
    <row r="23" spans="1:4" ht="16.5" x14ac:dyDescent="0.3">
      <c r="A23" s="39" t="s">
        <v>92</v>
      </c>
      <c r="B23" s="38"/>
      <c r="D23" s="38"/>
    </row>
    <row r="24" spans="1:4" ht="71.25" x14ac:dyDescent="0.2">
      <c r="B24" s="40" t="s">
        <v>89</v>
      </c>
      <c r="D24" s="38"/>
    </row>
    <row r="25" spans="1:4" x14ac:dyDescent="0.2">
      <c r="B25" s="38"/>
      <c r="D25" s="38"/>
    </row>
    <row r="26" spans="1:4" ht="16.5" x14ac:dyDescent="0.3">
      <c r="A26" s="39" t="s">
        <v>93</v>
      </c>
      <c r="B26" s="38"/>
      <c r="D26" s="38"/>
    </row>
    <row r="27" spans="1:4" ht="57" x14ac:dyDescent="0.2">
      <c r="B27" s="40" t="s">
        <v>90</v>
      </c>
      <c r="D27" s="38"/>
    </row>
    <row r="28" spans="1:4" x14ac:dyDescent="0.2">
      <c r="B28" s="38"/>
      <c r="D28" s="38"/>
    </row>
    <row r="29" spans="1:4" ht="16.5" x14ac:dyDescent="0.3">
      <c r="A29" s="39" t="s">
        <v>105</v>
      </c>
      <c r="B29" s="38"/>
      <c r="D29" s="38"/>
    </row>
    <row r="30" spans="1:4" ht="42.75" x14ac:dyDescent="0.2">
      <c r="B30" s="40" t="s">
        <v>106</v>
      </c>
      <c r="D30" s="38"/>
    </row>
    <row r="31" spans="1:4" x14ac:dyDescent="0.2">
      <c r="B31" s="38"/>
      <c r="D31" s="38"/>
    </row>
    <row r="32" spans="1:4" x14ac:dyDescent="0.2">
      <c r="B32" s="40"/>
      <c r="D32" s="38"/>
    </row>
    <row r="33" spans="1:4" ht="15.75" x14ac:dyDescent="0.25">
      <c r="A33" s="41"/>
      <c r="B33" s="42" t="s">
        <v>107</v>
      </c>
      <c r="D33" s="43"/>
    </row>
    <row r="34" spans="1:4" x14ac:dyDescent="0.2">
      <c r="D34" s="43"/>
    </row>
    <row r="35" spans="1:4" ht="15" x14ac:dyDescent="0.25">
      <c r="A35" s="44" t="s">
        <v>108</v>
      </c>
      <c r="B35" s="45" t="s">
        <v>109</v>
      </c>
    </row>
    <row r="36" spans="1:4" x14ac:dyDescent="0.2"/>
    <row r="37" spans="1:4" ht="15" x14ac:dyDescent="0.25">
      <c r="A37" s="44" t="s">
        <v>83</v>
      </c>
      <c r="B37" s="45" t="s">
        <v>84</v>
      </c>
      <c r="D37" s="43"/>
    </row>
    <row r="38" spans="1:4" x14ac:dyDescent="0.2">
      <c r="B38" s="46"/>
    </row>
    <row r="39" spans="1:4" ht="15" x14ac:dyDescent="0.25">
      <c r="A39" s="44" t="s">
        <v>85</v>
      </c>
      <c r="B39" s="45" t="s">
        <v>86</v>
      </c>
    </row>
    <row r="40" spans="1:4" x14ac:dyDescent="0.2">
      <c r="B40" s="46"/>
    </row>
    <row r="41" spans="1:4" ht="15" x14ac:dyDescent="0.25">
      <c r="A41" s="44" t="s">
        <v>85</v>
      </c>
      <c r="B41" s="45" t="s">
        <v>87</v>
      </c>
    </row>
    <row r="42" spans="1:4" x14ac:dyDescent="0.2"/>
    <row r="43" spans="1:4" x14ac:dyDescent="0.2"/>
    <row r="44" spans="1:4" x14ac:dyDescent="0.2"/>
    <row r="45" spans="1:4" x14ac:dyDescent="0.2"/>
    <row r="46" spans="1:4" x14ac:dyDescent="0.2"/>
    <row r="47" spans="1:4" x14ac:dyDescent="0.2"/>
    <row r="48" spans="1:4" x14ac:dyDescent="0.2"/>
    <row r="49" x14ac:dyDescent="0.2"/>
    <row r="50"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sheetData>
  <hyperlinks>
    <hyperlink ref="A2" r:id="rId1"/>
    <hyperlink ref="B37" r:id="rId2" display="Spreadsheet Tips Workbook"/>
    <hyperlink ref="B41" r:id="rId3"/>
    <hyperlink ref="B39" r:id="rId4"/>
    <hyperlink ref="B35" r:id="rId5"/>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workbookViewId="0"/>
  </sheetViews>
  <sheetFormatPr defaultRowHeight="14.25" x14ac:dyDescent="0.2"/>
  <cols>
    <col min="1" max="1" width="66.5" style="51" customWidth="1"/>
  </cols>
  <sheetData>
    <row r="1" spans="1:1" ht="26.1" customHeight="1" x14ac:dyDescent="0.2">
      <c r="A1" s="50" t="s">
        <v>115</v>
      </c>
    </row>
    <row r="2" spans="1:1" ht="15" x14ac:dyDescent="0.2">
      <c r="A2" s="52" t="s">
        <v>110</v>
      </c>
    </row>
    <row r="3" spans="1:1" x14ac:dyDescent="0.2">
      <c r="A3" s="57" t="s">
        <v>114</v>
      </c>
    </row>
    <row r="4" spans="1:1" ht="15" x14ac:dyDescent="0.2">
      <c r="A4" s="52"/>
    </row>
    <row r="5" spans="1:1" ht="15.75" x14ac:dyDescent="0.25">
      <c r="A5" s="53" t="s">
        <v>77</v>
      </c>
    </row>
    <row r="6" spans="1:1" ht="15" x14ac:dyDescent="0.2">
      <c r="A6" s="52"/>
    </row>
    <row r="7" spans="1:1" ht="45" x14ac:dyDescent="0.2">
      <c r="A7" s="52" t="s">
        <v>80</v>
      </c>
    </row>
    <row r="8" spans="1:1" ht="15" x14ac:dyDescent="0.2">
      <c r="A8" s="52"/>
    </row>
    <row r="9" spans="1:1" ht="30" x14ac:dyDescent="0.2">
      <c r="A9" s="52" t="s">
        <v>111</v>
      </c>
    </row>
    <row r="10" spans="1:1" ht="15" x14ac:dyDescent="0.2">
      <c r="A10" s="52"/>
    </row>
    <row r="11" spans="1:1" ht="30" x14ac:dyDescent="0.2">
      <c r="A11" s="52" t="s">
        <v>112</v>
      </c>
    </row>
    <row r="12" spans="1:1" ht="15" x14ac:dyDescent="0.2">
      <c r="A12" s="52"/>
    </row>
    <row r="13" spans="1:1" ht="15" x14ac:dyDescent="0.2">
      <c r="A13" s="54" t="s">
        <v>81</v>
      </c>
    </row>
    <row r="14" spans="1:1" ht="15" x14ac:dyDescent="0.2">
      <c r="A14" s="52" t="s">
        <v>82</v>
      </c>
    </row>
    <row r="15" spans="1:1" ht="15" x14ac:dyDescent="0.2">
      <c r="A15" s="55"/>
    </row>
    <row r="16" spans="1:1" ht="30.75" x14ac:dyDescent="0.2">
      <c r="A16" s="56" t="s">
        <v>113</v>
      </c>
    </row>
  </sheetData>
  <hyperlinks>
    <hyperlink ref="A13" r:id="rId1" display="http://www.vertex42.com/licensing/EULA_privateuse.html"/>
    <hyperlink ref="A3" r:id="rId2"/>
  </hyperlinks>
  <pageMargins left="0.7" right="0.7" top="0.75" bottom="0.75" header="0.3" footer="0.3"/>
  <drawing r:id="rId3"/>
</worksheet>
</file>

<file path=customUI/_rels/customUI.xml.rels>&#65279;<?xml version="1.0" encoding="utf-8"?><Relationships xmlns="http://schemas.openxmlformats.org/package/2006/relationships"><Relationship Type="http://schemas.openxmlformats.org/officeDocument/2006/relationships/image" Target="images/vertex42_logo0.png" Id="vertex42_logo" /></Relationships>
</file>

<file path=customUI/_rels/customUI14.xml.rels>&#65279;<?xml version="1.0" encoding="utf-8"?><Relationships xmlns="http://schemas.openxmlformats.org/package/2006/relationships"><Relationship Type="http://schemas.openxmlformats.org/officeDocument/2006/relationships/image" Target="images/vertex42_logo.png" Id="vertex42_logo" /><Relationship Type="http://schemas.openxmlformats.org/officeDocument/2006/relationships/image" Target="images/personal-monthly-budget_180.png" Id="personal-monthly-budget_180" /></Relationships>
</file>

<file path=customUI/customUI.xml><?xml version="1.0" encoding="utf-8"?>
<!-- File created by www.vertex42.com (c) Vertex42 LLC. All rights reserved. -->
<customUI xmlns="http://schemas.microsoft.com/office/2006/01/customui">
</customUI>
</file>

<file path=customUI/customUI14.xml><?xml version="1.0" encoding="utf-8"?>
<!-- File created by www.vertex42.com (c) Vertex42 LLC -->
<customUI xmlns="http://schemas.microsoft.com/office/2009/07/customui" loadImage="LoadImageFromThisWorkbook">
  <backstage>
    <tab id="a1" label="About Vertex42" columnWidthPercent="40">
      <firstColumn>
        <group id="g_topLogo">
          <topItems>
            <layoutContainer id="c_topLogo">
              <hyperlink id="link_image" label="Click here to visit Vertex42.com" target="http://www.vertex42.com/?ref=bsimg" image="vertex42_logo" screentip="Visit Vertex42.com"/>
            </layoutContainer>
          </topItems>
        </group>
        <group id="g_about" label="About Vertex42" helperText="Vertex42.com provides professionally designed spreadsheet and document templates for business, education and home use.">
          <topItems>
            <hyperlink id="link_about" label="Click here to visit Vertex42.com" target="http://www.vertex42.com/?ref=bsxml"/>
            <labelControl id="spacer_below_link" label=" "/>
          </topItems>
        </group>
        <group id="g_resources" label="More Templates by Vertex42.com">
          <topItems>
            <layoutContainer id="resources_1" layoutChildren="vertical">
              <hyperlink id="link_resource_1" label="Templates for Excel" target="http://www.vertex42.com/ExcelTemplates/?ref=bsres"/>
              <hyperlink id="link_resource_2" label="Templates for Word" target="http://www.vertex42.com/WordTemplates/?ref=bsres"/>
              <hyperlink id="link_resource_3" label="Calendar Templates" target="http://www.vertex42.com/calendars/?ref=bsres"/>
              <hyperlink id="link_resource_4" label="Financial Calculators" target="http://www.vertex42.com/Calculators/?ref=bsres"/>
              <hyperlink id="link_resource_5" label="Template Gallery Add-in" target="http://www.vertex42.com/apps/?ref=bsres"/>
            </layoutContainer>
          </topItems>
        </group>
      </firstColumn>
      <secondColumn>
        <group id="g_description" label="Personal Monthly Budget" helperText="A monthly budget worksheet with categories for an individual person.">
          <topItems>
            <labelControl id="spacer1" label=" "/>
            <imageControl id="template_thumbnail" image="personal-monthly-budget_180"/>
            <labelControl id="spacer_below_image" label=" "/>
          </topItems>
        </group>
        <group id="g_terms" label="Template Details">
          <topItems>
            <layoutContainer id="info_author" layoutChildren="horizontal">
              <labelControl id="lab_author" label="Author:" alignLabel="left"/>
              <labelControl id="lab_author_value" label="Vertex42.com" alignLabel="left"/>
            </layoutContainer>
            <layoutContainer id="info_copyright" layoutChildren="horizontal">
              <labelControl id="lab_copyright" label="Copyright:"/>
              <labelControl id="lab_copyright_value" label="© 2014 Vertex42 LLC"/>
            </layoutContainer>
            <layoutContainer id="info_info" layoutChildren="vertical">
              <hyperlink id="link_info" label="Template Info Page" target="http://www.vertex42.com/ExcelTemplates/personal-monthly-budget.html?ref=bsinfo"/>
            </layoutContainer>
            <labelControl id="spacer_below_details" label=" "/>
          </topItems>
        </group>
        <group id="g_details" label="Terms of Use" helperText="This spreadsheet, including all worksheets and associated content, is considered a copyrighted work. Please review the license agreement on the template info page to learn how you may or may not use this template.">
</group>
      </secondColumn>
    </tab>
  </backstage>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Help</vt:lpstr>
      <vt:lpstr>©</vt:lpstr>
      <vt:lpstr>Budget!Print_Area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Monthly Budget</dc:title>
  <dc:creator>www.vertex42.com</dc:creator>
  <dc:description>(c) 2008-2014 Vertex42 LLC. All Rights Reserved.</dc:description>
  <cp:lastModifiedBy>Jon</cp:lastModifiedBy>
  <cp:lastPrinted>2014-04-03T17:08:47Z</cp:lastPrinted>
  <dcterms:created xsi:type="dcterms:W3CDTF">2007-10-28T01:07:07Z</dcterms:created>
  <dcterms:modified xsi:type="dcterms:W3CDTF">2014-08-01T19:36:30Z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2008-2014 Vertex42 LLC</vt:lpwstr>
  </property>
  <property fmtid="{D5CDD505-2E9C-101B-9397-08002B2CF9AE}" pid="3" name="Version">
    <vt:lpwstr>1.1.1</vt:lpwstr>
  </property>
</Properties>
</file>