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1"/>
  </bookViews>
  <sheets>
    <sheet name="Data" sheetId="1" r:id="rId1"/>
    <sheet name="Dashboard" sheetId="2" r:id="rId2"/>
  </sheets>
  <definedNames>
    <definedName name="_xlnm.Print_Area" localSheetId="1">Dashboard!$A$1:$Q$27</definedName>
  </definedNames>
  <calcPr calcId="125725"/>
</workbook>
</file>

<file path=xl/calcChain.xml><?xml version="1.0" encoding="utf-8"?>
<calcChain xmlns="http://schemas.openxmlformats.org/spreadsheetml/2006/main">
  <c r="B26" i="2"/>
  <c r="I24" i="1"/>
  <c r="I23"/>
  <c r="O21" i="2" s="1"/>
  <c r="I22" i="1"/>
  <c r="I21"/>
  <c r="I20"/>
  <c r="I19"/>
  <c r="I18"/>
  <c r="O8" i="2" s="1"/>
  <c r="I17" i="1"/>
  <c r="I16"/>
  <c r="I15"/>
  <c r="O5" i="2" s="1"/>
  <c r="I14" i="1"/>
  <c r="O4" i="2" s="1"/>
  <c r="I13" i="1"/>
  <c r="I12"/>
  <c r="I11"/>
  <c r="I10"/>
  <c r="I9"/>
  <c r="I8"/>
  <c r="I7"/>
  <c r="G15" i="2" s="1"/>
  <c r="I6" i="1"/>
  <c r="G14" i="2" s="1"/>
  <c r="I5" i="1"/>
  <c r="I4"/>
  <c r="G12" i="2" s="1"/>
  <c r="J5" i="1"/>
  <c r="J6"/>
  <c r="H14" i="2" s="1"/>
  <c r="J7" i="1"/>
  <c r="H15" i="2" s="1"/>
  <c r="J8" i="1"/>
  <c r="J9"/>
  <c r="J10"/>
  <c r="H21" i="2" s="1"/>
  <c r="J11" i="1"/>
  <c r="H22" i="2" s="1"/>
  <c r="J12" i="1"/>
  <c r="H23" i="2" s="1"/>
  <c r="J13" i="1"/>
  <c r="J14"/>
  <c r="P4" i="2" s="1"/>
  <c r="J15" i="1"/>
  <c r="J16"/>
  <c r="J17"/>
  <c r="J18"/>
  <c r="P8" i="2" s="1"/>
  <c r="J19" i="1"/>
  <c r="P12" i="2" s="1"/>
  <c r="J20" i="1"/>
  <c r="J21"/>
  <c r="J22"/>
  <c r="P20" i="2" s="1"/>
  <c r="J23" i="1"/>
  <c r="P21" i="2" s="1"/>
  <c r="J24" i="1"/>
  <c r="J4"/>
  <c r="H12" i="2" s="1"/>
  <c r="H13"/>
  <c r="H20"/>
  <c r="H24"/>
  <c r="P7"/>
  <c r="P14"/>
  <c r="P19"/>
  <c r="O19"/>
  <c r="N19"/>
  <c r="M19"/>
  <c r="N11"/>
  <c r="O11"/>
  <c r="P11"/>
  <c r="M11"/>
  <c r="J18"/>
  <c r="J21"/>
  <c r="M21"/>
  <c r="N21"/>
  <c r="J22"/>
  <c r="M22"/>
  <c r="N22"/>
  <c r="O22"/>
  <c r="P22"/>
  <c r="J13"/>
  <c r="M13"/>
  <c r="N13"/>
  <c r="O13"/>
  <c r="P13"/>
  <c r="J14"/>
  <c r="M14"/>
  <c r="N14"/>
  <c r="O14"/>
  <c r="J20"/>
  <c r="M20"/>
  <c r="N20"/>
  <c r="O20"/>
  <c r="J12"/>
  <c r="M12"/>
  <c r="N12"/>
  <c r="O12"/>
  <c r="J10"/>
  <c r="M3"/>
  <c r="N3"/>
  <c r="O3"/>
  <c r="P3"/>
  <c r="J5"/>
  <c r="M5"/>
  <c r="N5"/>
  <c r="P5"/>
  <c r="J6"/>
  <c r="M6"/>
  <c r="N6"/>
  <c r="O6"/>
  <c r="P6"/>
  <c r="J7"/>
  <c r="M7"/>
  <c r="N7"/>
  <c r="O7"/>
  <c r="J8"/>
  <c r="M8"/>
  <c r="N8"/>
  <c r="J4"/>
  <c r="M4"/>
  <c r="N4"/>
  <c r="J2"/>
  <c r="H19"/>
  <c r="G19"/>
  <c r="F19"/>
  <c r="E19"/>
  <c r="B24"/>
  <c r="E24"/>
  <c r="F24"/>
  <c r="G24"/>
  <c r="B21"/>
  <c r="E21"/>
  <c r="F21"/>
  <c r="G21"/>
  <c r="B22"/>
  <c r="E22"/>
  <c r="F22"/>
  <c r="G22"/>
  <c r="B23"/>
  <c r="E23"/>
  <c r="F23"/>
  <c r="G23"/>
  <c r="G20"/>
  <c r="F20"/>
  <c r="E20"/>
  <c r="B20"/>
  <c r="B18"/>
  <c r="E13"/>
  <c r="F13"/>
  <c r="G13"/>
  <c r="E14"/>
  <c r="F14"/>
  <c r="E15"/>
  <c r="F15"/>
  <c r="E16"/>
  <c r="F16"/>
  <c r="G16"/>
  <c r="H16"/>
  <c r="F12"/>
  <c r="E12"/>
  <c r="B13"/>
  <c r="B14"/>
  <c r="B15"/>
  <c r="B16"/>
  <c r="B12"/>
  <c r="B10"/>
</calcChain>
</file>

<file path=xl/sharedStrings.xml><?xml version="1.0" encoding="utf-8"?>
<sst xmlns="http://schemas.openxmlformats.org/spreadsheetml/2006/main" count="55" uniqueCount="50">
  <si>
    <t>Economic Strength</t>
  </si>
  <si>
    <t>Unemployment</t>
  </si>
  <si>
    <t>Gross Domestic Product (GDP)</t>
  </si>
  <si>
    <t>Percent of Structurally Deficient Bridges</t>
  </si>
  <si>
    <t>Real Personal Income per Capita</t>
  </si>
  <si>
    <t>Children Living in Poverty</t>
  </si>
  <si>
    <t>Health and Education</t>
  </si>
  <si>
    <t>Infant Mortality (per 1,000 births)</t>
  </si>
  <si>
    <t>Obesity in Population</t>
  </si>
  <si>
    <t>3rd Graders Reading at Grade Level</t>
  </si>
  <si>
    <t>ACT College Readiness Benchmarks</t>
  </si>
  <si>
    <t>Population with Bachelor's Degree or Higher (25+ years old)</t>
  </si>
  <si>
    <t>Value for Money Government</t>
  </si>
  <si>
    <t>Bond Rating (S&amp;Ps)</t>
  </si>
  <si>
    <t>Government Debt Burden per Capita</t>
  </si>
  <si>
    <t>State Government Operating Cost as a Percent of GDP</t>
  </si>
  <si>
    <t>State and Local Government Operating Cost as a Percent of GDP</t>
  </si>
  <si>
    <t>Access to State Government - Number of Online Services</t>
  </si>
  <si>
    <t>Quality of Life</t>
  </si>
  <si>
    <t>State Park Popularity - Annual visits per citizen</t>
  </si>
  <si>
    <t>Population Growth (Ages 25-34)</t>
  </si>
  <si>
    <t>Clean and Safe Water Resources - water quality index</t>
  </si>
  <si>
    <t>Public Safety</t>
  </si>
  <si>
    <t>Violent Crimes per 100,000</t>
  </si>
  <si>
    <t>Property Crimes per 100,000</t>
  </si>
  <si>
    <t>Individuals fatally or serious injured in traffic accidents</t>
  </si>
  <si>
    <t>Area</t>
  </si>
  <si>
    <t>Metric</t>
  </si>
  <si>
    <t>Prior</t>
  </si>
  <si>
    <t>Current</t>
  </si>
  <si>
    <t>Rank</t>
  </si>
  <si>
    <t>AA-</t>
  </si>
  <si>
    <t>Top 10 KPI</t>
  </si>
  <si>
    <t>Middle 30 KPI</t>
  </si>
  <si>
    <t>Bottom 10 KPI</t>
  </si>
  <si>
    <t>Performance Improving</t>
  </si>
  <si>
    <t>Performance Staying about the same</t>
  </si>
  <si>
    <t>Performance Declining</t>
  </si>
  <si>
    <t>Progress</t>
  </si>
  <si>
    <t>Change</t>
  </si>
  <si>
    <t>Metric Type</t>
  </si>
  <si>
    <t>ñ</t>
  </si>
  <si>
    <t>ò</t>
  </si>
  <si>
    <t>ó</t>
  </si>
  <si>
    <t>KPI / Metric Data</t>
  </si>
  <si>
    <t>Date on which this data is captured:</t>
  </si>
  <si>
    <t>Person who captured the data:</t>
  </si>
  <si>
    <t>Charlie Brown</t>
  </si>
  <si>
    <t>Dashboard designed by Chandoo.org based on Michigan State Dashboard published at http://www.michigan.gov/midashboard</t>
  </si>
  <si>
    <t>Update Data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</si>
</sst>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0.0%"/>
    <numFmt numFmtId="173" formatCode="&quot;$&quot;#,##0"/>
    <numFmt numFmtId="177" formatCode="_-0;\-0"/>
    <numFmt numFmtId="178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Segoe UI Light"/>
      <family val="2"/>
    </font>
    <font>
      <sz val="11"/>
      <color theme="0" tint="-0.249977111117893"/>
      <name val="Calibri"/>
      <family val="2"/>
      <scheme val="minor"/>
    </font>
    <font>
      <sz val="12"/>
      <color theme="1"/>
      <name val="Wingdings"/>
      <charset val="2"/>
    </font>
    <font>
      <sz val="11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 tint="0.499984740745262"/>
      <name val="Wingdings"/>
      <charset val="2"/>
    </font>
    <font>
      <u/>
      <sz val="10"/>
      <color theme="1" tint="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rgb="FFF0F9E7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167" fontId="0" fillId="0" borderId="1" xfId="2" applyNumberFormat="1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69" fontId="0" fillId="0" borderId="1" xfId="1" applyNumberFormat="1" applyFont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17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3" fontId="0" fillId="0" borderId="2" xfId="2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3" fontId="0" fillId="0" borderId="3" xfId="2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" fillId="6" borderId="6" xfId="0" applyFont="1" applyFill="1" applyBorder="1"/>
    <xf numFmtId="0" fontId="2" fillId="6" borderId="7" xfId="0" applyFont="1" applyFill="1" applyBorder="1"/>
    <xf numFmtId="0" fontId="8" fillId="5" borderId="0" xfId="0" applyFont="1" applyFill="1" applyAlignment="1">
      <alignment vertical="center"/>
    </xf>
    <xf numFmtId="0" fontId="0" fillId="7" borderId="4" xfId="0" applyFill="1" applyBorder="1" applyAlignment="1">
      <alignment vertical="center"/>
    </xf>
    <xf numFmtId="170" fontId="0" fillId="7" borderId="4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170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170" fontId="0" fillId="7" borderId="5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78" fontId="0" fillId="7" borderId="5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70" fontId="0" fillId="7" borderId="3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 vertical="center"/>
    </xf>
    <xf numFmtId="0" fontId="3" fillId="4" borderId="0" xfId="0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7" borderId="2" xfId="0" applyFont="1" applyFill="1" applyBorder="1" applyAlignment="1">
      <alignment vertical="center"/>
    </xf>
    <xf numFmtId="0" fontId="9" fillId="7" borderId="2" xfId="0" applyFont="1" applyFill="1" applyBorder="1"/>
    <xf numFmtId="0" fontId="6" fillId="7" borderId="0" xfId="0" applyFont="1" applyFill="1" applyAlignment="1">
      <alignment vertical="center"/>
    </xf>
    <xf numFmtId="0" fontId="12" fillId="7" borderId="0" xfId="0" applyFont="1" applyFill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3" fillId="7" borderId="2" xfId="3" applyFont="1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14" fontId="0" fillId="5" borderId="1" xfId="0" applyNumberForma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E3F3D1"/>
      <color rgb="FFF0F9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" TargetMode="External"/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#Dashboard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" TargetMode="External"/><Relationship Id="rId1" Type="http://schemas.openxmlformats.org/officeDocument/2006/relationships/hyperlink" Target="http://chandoo.org/wp/excel-schoo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</xdr:row>
      <xdr:rowOff>171450</xdr:rowOff>
    </xdr:from>
    <xdr:to>
      <xdr:col>11</xdr:col>
      <xdr:colOff>590550</xdr:colOff>
      <xdr:row>4</xdr:row>
      <xdr:rowOff>142875</xdr:rowOff>
    </xdr:to>
    <xdr:sp macro="" textlink="">
      <xdr:nvSpPr>
        <xdr:cNvPr id="4" name="Rectangular Callout 3"/>
        <xdr:cNvSpPr/>
      </xdr:nvSpPr>
      <xdr:spPr>
        <a:xfrm>
          <a:off x="9667875" y="438150"/>
          <a:ext cx="1095375" cy="542925"/>
        </a:xfrm>
        <a:prstGeom prst="wedgeRectCallout">
          <a:avLst>
            <a:gd name="adj1" fmla="val -59375"/>
            <a:gd name="adj2" fmla="val -24565"/>
          </a:avLst>
        </a:prstGeom>
        <a:solidFill>
          <a:srgbClr val="F0F9E7"/>
        </a:solidFill>
        <a:ln>
          <a:solidFill>
            <a:srgbClr val="92D05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  <a:t>Rank &amp; Change are formulas. </a:t>
          </a:r>
          <a:b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</a:br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</a:rPr>
            <a:t>Do</a:t>
          </a:r>
          <a:r>
            <a:rPr lang="en-US" sz="900" b="1" baseline="0">
              <a:solidFill>
                <a:schemeClr val="tx1">
                  <a:lumMod val="50000"/>
                  <a:lumOff val="50000"/>
                </a:schemeClr>
              </a:solidFill>
            </a:rPr>
            <a:t> not edit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0</xdr:row>
      <xdr:rowOff>47625</xdr:rowOff>
    </xdr:from>
    <xdr:to>
      <xdr:col>10</xdr:col>
      <xdr:colOff>0</xdr:colOff>
      <xdr:row>1</xdr:row>
      <xdr:rowOff>47625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572375" y="47625"/>
          <a:ext cx="1990725" cy="266700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 w="3175">
          <a:solidFill>
            <a:schemeClr val="accent3">
              <a:lumMod val="50000"/>
            </a:schemeClr>
          </a:solidFill>
        </a:ln>
        <a:effectLst>
          <a:outerShdw blurRad="38100" sx="101000" sy="101000" algn="ctr" rotWithShape="0">
            <a:schemeClr val="tx1">
              <a:lumMod val="50000"/>
              <a:lumOff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t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View Dashboard</a:t>
          </a:r>
        </a:p>
      </xdr:txBody>
    </xdr:sp>
    <xdr:clientData/>
  </xdr:twoCellAnchor>
  <xdr:twoCellAnchor>
    <xdr:from>
      <xdr:col>2</xdr:col>
      <xdr:colOff>942975</xdr:colOff>
      <xdr:row>28</xdr:row>
      <xdr:rowOff>0</xdr:rowOff>
    </xdr:from>
    <xdr:to>
      <xdr:col>3</xdr:col>
      <xdr:colOff>47625</xdr:colOff>
      <xdr:row>29</xdr:row>
      <xdr:rowOff>76200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1819275" y="5410200"/>
          <a:ext cx="2990850" cy="266700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 w="3175">
          <a:solidFill>
            <a:schemeClr val="accent3">
              <a:lumMod val="50000"/>
            </a:schemeClr>
          </a:solidFill>
        </a:ln>
        <a:effectLst>
          <a:outerShdw blurRad="38100" sx="101000" sy="101000" algn="ctr" rotWithShape="0">
            <a:schemeClr val="tx1">
              <a:lumMod val="50000"/>
              <a:lumOff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t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</a:rPr>
            <a:t>Join our Excel Dashboard Training Program</a:t>
          </a:r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  <a:sym typeface="Webdings"/>
            </a:rPr>
            <a:t></a:t>
          </a:r>
          <a:endParaRPr lang="en-US" sz="1100">
            <a:solidFill>
              <a:schemeClr val="tx1"/>
            </a:solidFill>
            <a:effectLst>
              <a:outerShdw blurRad="50800" dist="381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866775</xdr:colOff>
      <xdr:row>29</xdr:row>
      <xdr:rowOff>76200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266700" y="5410200"/>
          <a:ext cx="1476375" cy="266700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 w="3175">
          <a:solidFill>
            <a:schemeClr val="accent3">
              <a:lumMod val="50000"/>
            </a:schemeClr>
          </a:solidFill>
        </a:ln>
        <a:effectLst>
          <a:outerShdw blurRad="38100" sx="101000" sy="101000" algn="ctr" rotWithShape="0">
            <a:schemeClr val="tx1">
              <a:lumMod val="50000"/>
              <a:lumOff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t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429250" cy="476250"/>
    <xdr:sp macro="" textlink="">
      <xdr:nvSpPr>
        <xdr:cNvPr id="2" name="TextBox 1"/>
        <xdr:cNvSpPr txBox="1"/>
      </xdr:nvSpPr>
      <xdr:spPr>
        <a:xfrm>
          <a:off x="238125" y="0"/>
          <a:ext cx="542925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r>
            <a:rPr lang="en-US" sz="2800">
              <a:solidFill>
                <a:srgbClr val="002060"/>
              </a:solidFill>
              <a:effectLst>
                <a:outerShdw blurRad="50800" dist="25400" dir="5400000" algn="t" rotWithShape="0">
                  <a:schemeClr val="bg1">
                    <a:alpha val="40000"/>
                  </a:schemeClr>
                </a:outerShdw>
              </a:effectLst>
              <a:latin typeface="Segoe UI Light" pitchFamily="34" charset="0"/>
            </a:rPr>
            <a:t>Simple KPI Dashboard</a:t>
          </a:r>
        </a:p>
      </xdr:txBody>
    </xdr:sp>
    <xdr:clientData/>
  </xdr:oneCellAnchor>
  <xdr:twoCellAnchor editAs="absolute">
    <xdr:from>
      <xdr:col>10</xdr:col>
      <xdr:colOff>1314450</xdr:colOff>
      <xdr:row>23</xdr:row>
      <xdr:rowOff>0</xdr:rowOff>
    </xdr:from>
    <xdr:to>
      <xdr:col>14</xdr:col>
      <xdr:colOff>352425</xdr:colOff>
      <xdr:row>24</xdr:row>
      <xdr:rowOff>28575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7381875" y="5429250"/>
          <a:ext cx="2990850" cy="266700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 w="3175">
          <a:solidFill>
            <a:schemeClr val="accent3">
              <a:lumMod val="50000"/>
            </a:schemeClr>
          </a:solidFill>
        </a:ln>
        <a:effectLst>
          <a:outerShdw blurRad="38100" sx="101000" sy="101000" algn="ctr" rotWithShape="0">
            <a:schemeClr val="tx1">
              <a:lumMod val="50000"/>
              <a:lumOff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t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</a:rPr>
            <a:t>Join our Excel Dashboard Training Program</a:t>
          </a:r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  <a:sym typeface="Webdings"/>
            </a:rPr>
            <a:t></a:t>
          </a:r>
          <a:endParaRPr lang="en-US" sz="1100">
            <a:solidFill>
              <a:schemeClr val="tx1"/>
            </a:solidFill>
            <a:effectLst>
              <a:outerShdw blurRad="50800" dist="381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 fPrintsWithSheet="0"/>
  </xdr:twoCellAnchor>
  <xdr:twoCellAnchor editAs="absolute">
    <xdr:from>
      <xdr:col>9</xdr:col>
      <xdr:colOff>0</xdr:colOff>
      <xdr:row>23</xdr:row>
      <xdr:rowOff>0</xdr:rowOff>
    </xdr:from>
    <xdr:to>
      <xdr:col>10</xdr:col>
      <xdr:colOff>1219200</xdr:colOff>
      <xdr:row>24</xdr:row>
      <xdr:rowOff>28575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5810250" y="5429250"/>
          <a:ext cx="1476375" cy="266700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 w="3175">
          <a:solidFill>
            <a:schemeClr val="accent3">
              <a:lumMod val="50000"/>
            </a:schemeClr>
          </a:solidFill>
        </a:ln>
        <a:effectLst>
          <a:outerShdw blurRad="38100" sx="101000" sy="101000" algn="ctr" rotWithShape="0">
            <a:schemeClr val="tx1">
              <a:lumMod val="50000"/>
              <a:lumOff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 w="381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t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showGridLines="0" zoomScaleNormal="100" workbookViewId="0">
      <selection activeCell="B1" sqref="B1:F1"/>
    </sheetView>
  </sheetViews>
  <sheetFormatPr defaultRowHeight="15"/>
  <cols>
    <col min="1" max="1" width="4" customWidth="1"/>
    <col min="3" max="3" width="58.28515625" bestFit="1" customWidth="1"/>
    <col min="4" max="4" width="11.5703125" bestFit="1" customWidth="1"/>
    <col min="5" max="5" width="12.28515625" bestFit="1" customWidth="1"/>
    <col min="8" max="8" width="11.5703125" bestFit="1" customWidth="1"/>
  </cols>
  <sheetData>
    <row r="1" spans="2:10" ht="21">
      <c r="B1" s="62" t="s">
        <v>44</v>
      </c>
      <c r="C1" s="62"/>
      <c r="D1" s="62"/>
      <c r="E1" s="62"/>
      <c r="F1" s="62"/>
    </row>
    <row r="3" spans="2:10">
      <c r="B3" s="9" t="s">
        <v>26</v>
      </c>
      <c r="C3" s="9" t="s">
        <v>27</v>
      </c>
      <c r="D3" s="10" t="s">
        <v>28</v>
      </c>
      <c r="E3" s="10" t="s">
        <v>29</v>
      </c>
      <c r="F3" s="10" t="s">
        <v>30</v>
      </c>
      <c r="H3" s="12" t="s">
        <v>40</v>
      </c>
      <c r="I3" s="12" t="s">
        <v>30</v>
      </c>
      <c r="J3" s="12" t="s">
        <v>39</v>
      </c>
    </row>
    <row r="4" spans="2:10">
      <c r="B4" s="1" t="s">
        <v>0</v>
      </c>
      <c r="C4" s="1" t="s">
        <v>1</v>
      </c>
      <c r="D4" s="3">
        <v>0.105</v>
      </c>
      <c r="E4" s="3">
        <v>0.109</v>
      </c>
      <c r="F4" s="2">
        <v>44</v>
      </c>
      <c r="H4" s="14">
        <v>-1</v>
      </c>
      <c r="I4" s="13">
        <f>IF(F4="","",IF(F4&lt;10,3,IF(F4&lt;40,2,1)))</f>
        <v>1</v>
      </c>
      <c r="J4" s="13" t="str">
        <f>IFERROR(IF($H4*E4&gt;$H4*D4,"ñ",IF($H4*E4=$H4*D4,"ó","ò")),"ó")</f>
        <v>ò</v>
      </c>
    </row>
    <row r="5" spans="2:10">
      <c r="B5" s="1"/>
      <c r="C5" s="1" t="s">
        <v>2</v>
      </c>
      <c r="D5" s="3">
        <v>-5.1999999999999998E-2</v>
      </c>
      <c r="E5" s="3">
        <v>2.9000000000000001E-2</v>
      </c>
      <c r="F5" s="2">
        <v>25</v>
      </c>
      <c r="H5" s="14">
        <v>1</v>
      </c>
      <c r="I5" s="13">
        <f t="shared" ref="I5:I24" si="0">IF(F5="","",IF(F5&lt;10,3,IF(F5&lt;40,2,1)))</f>
        <v>2</v>
      </c>
      <c r="J5" s="13" t="str">
        <f t="shared" ref="J5:J24" si="1">IFERROR(IF($H5*E5&gt;$H5*D5,"ñ",IF($H5*E5=$H5*D5,"ó","ò")),"ó")</f>
        <v>ñ</v>
      </c>
    </row>
    <row r="6" spans="2:10">
      <c r="B6" s="1"/>
      <c r="C6" s="1" t="s">
        <v>3</v>
      </c>
      <c r="D6" s="3">
        <v>0.13500000000000001</v>
      </c>
      <c r="E6" s="3">
        <v>0.13200000000000001</v>
      </c>
      <c r="F6" s="2">
        <v>25</v>
      </c>
      <c r="H6" s="14">
        <v>-1</v>
      </c>
      <c r="I6" s="13">
        <f t="shared" si="0"/>
        <v>2</v>
      </c>
      <c r="J6" s="13" t="str">
        <f t="shared" si="1"/>
        <v>ñ</v>
      </c>
    </row>
    <row r="7" spans="2:10">
      <c r="B7" s="1"/>
      <c r="C7" s="1" t="s">
        <v>4</v>
      </c>
      <c r="D7" s="4">
        <v>28250</v>
      </c>
      <c r="E7" s="4">
        <v>27558</v>
      </c>
      <c r="F7" s="2">
        <v>25</v>
      </c>
      <c r="H7" s="14">
        <v>1</v>
      </c>
      <c r="I7" s="13">
        <f t="shared" si="0"/>
        <v>2</v>
      </c>
      <c r="J7" s="13" t="str">
        <f t="shared" si="1"/>
        <v>ò</v>
      </c>
    </row>
    <row r="8" spans="2:10">
      <c r="B8" s="1"/>
      <c r="C8" s="1" t="s">
        <v>5</v>
      </c>
      <c r="D8" s="5">
        <v>0.19</v>
      </c>
      <c r="E8" s="5">
        <v>0.23</v>
      </c>
      <c r="F8" s="2">
        <v>25</v>
      </c>
      <c r="H8" s="14">
        <v>-1</v>
      </c>
      <c r="I8" s="13">
        <f t="shared" si="0"/>
        <v>2</v>
      </c>
      <c r="J8" s="13" t="str">
        <f t="shared" si="1"/>
        <v>ò</v>
      </c>
    </row>
    <row r="9" spans="2:10">
      <c r="B9" s="1" t="s">
        <v>6</v>
      </c>
      <c r="C9" s="1" t="s">
        <v>7</v>
      </c>
      <c r="D9" s="6">
        <v>7.6</v>
      </c>
      <c r="E9" s="6">
        <v>7.7</v>
      </c>
      <c r="F9" s="2">
        <v>25</v>
      </c>
      <c r="H9" s="14">
        <v>-1</v>
      </c>
      <c r="I9" s="13">
        <f t="shared" si="0"/>
        <v>2</v>
      </c>
      <c r="J9" s="13" t="str">
        <f t="shared" si="1"/>
        <v>ò</v>
      </c>
    </row>
    <row r="10" spans="2:10">
      <c r="B10" s="1"/>
      <c r="C10" s="1" t="s">
        <v>8</v>
      </c>
      <c r="D10" s="3">
        <v>0.30299999999999999</v>
      </c>
      <c r="E10" s="3">
        <v>0.317</v>
      </c>
      <c r="F10" s="2">
        <v>43</v>
      </c>
      <c r="H10" s="14">
        <v>-1</v>
      </c>
      <c r="I10" s="13">
        <f t="shared" si="0"/>
        <v>1</v>
      </c>
      <c r="J10" s="13" t="str">
        <f t="shared" si="1"/>
        <v>ò</v>
      </c>
    </row>
    <row r="11" spans="2:10">
      <c r="B11" s="1"/>
      <c r="C11" s="1" t="s">
        <v>9</v>
      </c>
      <c r="D11" s="5">
        <v>0.9</v>
      </c>
      <c r="E11" s="5">
        <v>0.87</v>
      </c>
      <c r="F11" s="2"/>
      <c r="H11" s="14">
        <v>1</v>
      </c>
      <c r="I11" s="13" t="str">
        <f t="shared" si="0"/>
        <v/>
      </c>
      <c r="J11" s="13" t="str">
        <f t="shared" si="1"/>
        <v>ò</v>
      </c>
    </row>
    <row r="12" spans="2:10">
      <c r="B12" s="1"/>
      <c r="C12" s="1" t="s">
        <v>10</v>
      </c>
      <c r="D12" s="5">
        <v>0.16</v>
      </c>
      <c r="E12" s="3">
        <v>0.17299999999999999</v>
      </c>
      <c r="F12" s="2"/>
      <c r="H12" s="14">
        <v>1</v>
      </c>
      <c r="I12" s="13" t="str">
        <f t="shared" si="0"/>
        <v/>
      </c>
      <c r="J12" s="13" t="str">
        <f t="shared" si="1"/>
        <v>ñ</v>
      </c>
    </row>
    <row r="13" spans="2:10">
      <c r="B13" s="1"/>
      <c r="C13" s="1" t="s">
        <v>11</v>
      </c>
      <c r="D13" s="3">
        <v>0.247</v>
      </c>
      <c r="E13" s="3">
        <v>0.246</v>
      </c>
      <c r="F13" s="2">
        <v>21</v>
      </c>
      <c r="H13" s="14">
        <v>1</v>
      </c>
      <c r="I13" s="13">
        <f t="shared" si="0"/>
        <v>2</v>
      </c>
      <c r="J13" s="13" t="str">
        <f t="shared" si="1"/>
        <v>ò</v>
      </c>
    </row>
    <row r="14" spans="2:10">
      <c r="B14" s="1" t="s">
        <v>12</v>
      </c>
      <c r="C14" s="1" t="s">
        <v>13</v>
      </c>
      <c r="D14" s="7" t="s">
        <v>31</v>
      </c>
      <c r="E14" s="7" t="s">
        <v>31</v>
      </c>
      <c r="F14" s="2"/>
      <c r="H14" s="14">
        <v>1</v>
      </c>
      <c r="I14" s="13" t="str">
        <f t="shared" si="0"/>
        <v/>
      </c>
      <c r="J14" s="13" t="str">
        <f t="shared" si="1"/>
        <v>ó</v>
      </c>
    </row>
    <row r="15" spans="2:10">
      <c r="B15" s="1"/>
      <c r="C15" s="1" t="s">
        <v>14</v>
      </c>
      <c r="D15" s="4">
        <v>748</v>
      </c>
      <c r="E15" s="4">
        <v>762</v>
      </c>
      <c r="F15" s="2">
        <v>29</v>
      </c>
      <c r="H15" s="14">
        <v>-1</v>
      </c>
      <c r="I15" s="13">
        <f t="shared" si="0"/>
        <v>2</v>
      </c>
      <c r="J15" s="13" t="str">
        <f t="shared" si="1"/>
        <v>ò</v>
      </c>
    </row>
    <row r="16" spans="2:10">
      <c r="B16" s="1"/>
      <c r="C16" s="1" t="s">
        <v>15</v>
      </c>
      <c r="D16" s="3">
        <v>0.11899999999999999</v>
      </c>
      <c r="E16" s="3">
        <v>0.125</v>
      </c>
      <c r="F16" s="2"/>
      <c r="H16" s="14">
        <v>-1</v>
      </c>
      <c r="I16" s="13" t="str">
        <f t="shared" si="0"/>
        <v/>
      </c>
      <c r="J16" s="13" t="str">
        <f t="shared" si="1"/>
        <v>ò</v>
      </c>
    </row>
    <row r="17" spans="2:10">
      <c r="B17" s="1"/>
      <c r="C17" s="1" t="s">
        <v>16</v>
      </c>
      <c r="D17" s="3">
        <v>0.20899999999999999</v>
      </c>
      <c r="E17" s="3">
        <v>0.219</v>
      </c>
      <c r="F17" s="2"/>
      <c r="H17" s="14">
        <v>-1</v>
      </c>
      <c r="I17" s="13" t="str">
        <f t="shared" si="0"/>
        <v/>
      </c>
      <c r="J17" s="13" t="str">
        <f t="shared" si="1"/>
        <v>ò</v>
      </c>
    </row>
    <row r="18" spans="2:10">
      <c r="B18" s="1"/>
      <c r="C18" s="1" t="s">
        <v>17</v>
      </c>
      <c r="D18" s="8">
        <v>325</v>
      </c>
      <c r="E18" s="8">
        <v>357</v>
      </c>
      <c r="F18" s="2"/>
      <c r="H18" s="14">
        <v>1</v>
      </c>
      <c r="I18" s="13" t="str">
        <f t="shared" si="0"/>
        <v/>
      </c>
      <c r="J18" s="13" t="str">
        <f t="shared" si="1"/>
        <v>ñ</v>
      </c>
    </row>
    <row r="19" spans="2:10">
      <c r="B19" s="1" t="s">
        <v>18</v>
      </c>
      <c r="C19" s="1" t="s">
        <v>19</v>
      </c>
      <c r="D19" s="7">
        <v>2.1</v>
      </c>
      <c r="E19" s="7">
        <v>2.1</v>
      </c>
      <c r="F19" s="2"/>
      <c r="H19" s="14">
        <v>1</v>
      </c>
      <c r="I19" s="13" t="str">
        <f t="shared" si="0"/>
        <v/>
      </c>
      <c r="J19" s="13" t="str">
        <f t="shared" si="1"/>
        <v>ó</v>
      </c>
    </row>
    <row r="20" spans="2:10">
      <c r="B20" s="1"/>
      <c r="C20" s="1" t="s">
        <v>20</v>
      </c>
      <c r="D20" s="3">
        <v>-1.9E-2</v>
      </c>
      <c r="E20" s="3">
        <v>-1.6E-2</v>
      </c>
      <c r="F20" s="2"/>
      <c r="H20" s="14">
        <v>1</v>
      </c>
      <c r="I20" s="13" t="str">
        <f t="shared" si="0"/>
        <v/>
      </c>
      <c r="J20" s="13" t="str">
        <f t="shared" si="1"/>
        <v>ñ</v>
      </c>
    </row>
    <row r="21" spans="2:10">
      <c r="B21" s="1"/>
      <c r="C21" s="1" t="s">
        <v>21</v>
      </c>
      <c r="D21" s="8">
        <v>83</v>
      </c>
      <c r="E21" s="8">
        <v>88</v>
      </c>
      <c r="F21" s="2"/>
      <c r="H21" s="14">
        <v>1</v>
      </c>
      <c r="I21" s="13" t="str">
        <f t="shared" si="0"/>
        <v/>
      </c>
      <c r="J21" s="13" t="str">
        <f t="shared" si="1"/>
        <v>ñ</v>
      </c>
    </row>
    <row r="22" spans="2:10">
      <c r="B22" s="1" t="s">
        <v>22</v>
      </c>
      <c r="C22" s="1" t="s">
        <v>23</v>
      </c>
      <c r="D22" s="8">
        <v>502</v>
      </c>
      <c r="E22" s="8">
        <v>497</v>
      </c>
      <c r="F22" s="2">
        <v>25</v>
      </c>
      <c r="H22" s="14">
        <v>-1</v>
      </c>
      <c r="I22" s="13">
        <f t="shared" si="0"/>
        <v>2</v>
      </c>
      <c r="J22" s="13" t="str">
        <f t="shared" si="1"/>
        <v>ñ</v>
      </c>
    </row>
    <row r="23" spans="2:10">
      <c r="B23" s="1"/>
      <c r="C23" s="1" t="s">
        <v>24</v>
      </c>
      <c r="D23" s="8">
        <v>2935</v>
      </c>
      <c r="E23" s="8">
        <v>2838</v>
      </c>
      <c r="F23" s="2">
        <v>25</v>
      </c>
      <c r="H23" s="14">
        <v>-1</v>
      </c>
      <c r="I23" s="13">
        <f t="shared" si="0"/>
        <v>2</v>
      </c>
      <c r="J23" s="13" t="str">
        <f t="shared" si="1"/>
        <v>ñ</v>
      </c>
    </row>
    <row r="24" spans="2:10">
      <c r="B24" s="1"/>
      <c r="C24" s="1" t="s">
        <v>25</v>
      </c>
      <c r="D24" s="8">
        <v>7382</v>
      </c>
      <c r="E24" s="8">
        <v>6917</v>
      </c>
      <c r="F24" s="2"/>
      <c r="H24" s="14">
        <v>-1</v>
      </c>
      <c r="I24" s="13" t="str">
        <f t="shared" si="0"/>
        <v/>
      </c>
      <c r="J24" s="13" t="str">
        <f t="shared" si="1"/>
        <v>ñ</v>
      </c>
    </row>
    <row r="26" spans="2:10">
      <c r="B26" s="29" t="s">
        <v>45</v>
      </c>
      <c r="C26" s="30"/>
      <c r="D26" s="30"/>
      <c r="E26" s="63">
        <v>40780</v>
      </c>
      <c r="F26" s="63"/>
    </row>
    <row r="27" spans="2:10">
      <c r="B27" s="29" t="s">
        <v>46</v>
      </c>
      <c r="C27" s="30"/>
      <c r="D27" s="30"/>
      <c r="E27" s="63" t="s">
        <v>47</v>
      </c>
      <c r="F27" s="63"/>
    </row>
  </sheetData>
  <mergeCells count="3">
    <mergeCell ref="B1:F1"/>
    <mergeCell ref="E26:F26"/>
    <mergeCell ref="E27:F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0"/>
  <sheetViews>
    <sheetView showGridLines="0" tabSelected="1" zoomScaleNormal="100" workbookViewId="0"/>
  </sheetViews>
  <sheetFormatPr defaultRowHeight="15"/>
  <cols>
    <col min="1" max="1" width="3.5703125" customWidth="1"/>
    <col min="2" max="2" width="3.85546875" customWidth="1"/>
    <col min="3" max="3" width="28.7109375" customWidth="1"/>
    <col min="5" max="6" width="10.7109375" customWidth="1"/>
    <col min="9" max="9" width="2.140625" customWidth="1"/>
    <col min="10" max="10" width="3.85546875" customWidth="1"/>
    <col min="11" max="11" width="28.7109375" customWidth="1"/>
    <col min="13" max="14" width="10.7109375" customWidth="1"/>
    <col min="17" max="17" width="3.5703125" customWidth="1"/>
  </cols>
  <sheetData>
    <row r="2" spans="2:16" ht="18.75" customHeight="1">
      <c r="B2" s="53"/>
      <c r="C2" s="15"/>
      <c r="D2" s="15"/>
      <c r="E2" s="15"/>
      <c r="F2" s="15"/>
      <c r="G2" s="15"/>
      <c r="H2" s="15"/>
      <c r="J2" s="31" t="str">
        <f>Data!B14</f>
        <v>Value for Money Government</v>
      </c>
      <c r="K2" s="31"/>
      <c r="L2" s="31"/>
      <c r="M2" s="31"/>
      <c r="N2" s="31"/>
      <c r="O2" s="31"/>
      <c r="P2" s="31"/>
    </row>
    <row r="3" spans="2:16" ht="18.75" customHeight="1">
      <c r="B3" s="15"/>
      <c r="C3" s="15"/>
      <c r="D3" s="15"/>
      <c r="E3" s="15"/>
      <c r="F3" s="15"/>
      <c r="G3" s="15"/>
      <c r="H3" s="15"/>
      <c r="M3" s="17" t="str">
        <f t="shared" ref="M3:P3" si="0">E11</f>
        <v>Prior</v>
      </c>
      <c r="N3" s="17" t="str">
        <f t="shared" si="0"/>
        <v>Current</v>
      </c>
      <c r="O3" s="17" t="str">
        <f t="shared" si="0"/>
        <v>Rank</v>
      </c>
      <c r="P3" s="17" t="str">
        <f t="shared" si="0"/>
        <v>Progress</v>
      </c>
    </row>
    <row r="4" spans="2:16" ht="18.75" customHeight="1">
      <c r="B4" s="50"/>
      <c r="C4" s="50"/>
      <c r="D4" s="50"/>
      <c r="E4" s="50"/>
      <c r="F4" s="50"/>
      <c r="G4" s="50"/>
      <c r="H4" s="50"/>
      <c r="J4" s="45" t="str">
        <f>Data!C14</f>
        <v>Bond Rating (S&amp;Ps)</v>
      </c>
      <c r="K4" s="45"/>
      <c r="L4" s="45"/>
      <c r="M4" s="46" t="str">
        <f>Data!D14</f>
        <v>AA-</v>
      </c>
      <c r="N4" s="46" t="str">
        <f>Data!E14</f>
        <v>AA-</v>
      </c>
      <c r="O4" s="47" t="str">
        <f>Data!I14</f>
        <v/>
      </c>
      <c r="P4" s="48" t="str">
        <f>Data!J14</f>
        <v>ó</v>
      </c>
    </row>
    <row r="5" spans="2:16" ht="18.75" customHeight="1">
      <c r="B5" s="51">
        <v>3</v>
      </c>
      <c r="C5" s="58" t="s">
        <v>32</v>
      </c>
      <c r="D5" s="59" t="s">
        <v>41</v>
      </c>
      <c r="E5" s="58" t="s">
        <v>35</v>
      </c>
      <c r="F5" s="52"/>
      <c r="G5" s="52"/>
      <c r="H5" s="52"/>
      <c r="J5" s="23" t="str">
        <f>Data!C15</f>
        <v>Government Debt Burden per Capita</v>
      </c>
      <c r="K5" s="23"/>
      <c r="L5" s="23"/>
      <c r="M5" s="27">
        <f>Data!D15</f>
        <v>748</v>
      </c>
      <c r="N5" s="27">
        <f>Data!E15</f>
        <v>762</v>
      </c>
      <c r="O5" s="25">
        <f>Data!I15</f>
        <v>2</v>
      </c>
      <c r="P5" s="26" t="str">
        <f>Data!J15</f>
        <v>ò</v>
      </c>
    </row>
    <row r="6" spans="2:16" ht="18.75" customHeight="1">
      <c r="B6" s="51">
        <v>2</v>
      </c>
      <c r="C6" s="58" t="s">
        <v>33</v>
      </c>
      <c r="D6" s="59" t="s">
        <v>42</v>
      </c>
      <c r="E6" s="58" t="s">
        <v>36</v>
      </c>
      <c r="F6" s="52"/>
      <c r="G6" s="52"/>
      <c r="H6" s="52"/>
      <c r="J6" s="45" t="str">
        <f>Data!C16</f>
        <v>State Government Operating Cost as a Percent of GDP</v>
      </c>
      <c r="K6" s="45"/>
      <c r="L6" s="45"/>
      <c r="M6" s="46">
        <f>Data!D16</f>
        <v>0.11899999999999999</v>
      </c>
      <c r="N6" s="46">
        <f>Data!E16</f>
        <v>0.125</v>
      </c>
      <c r="O6" s="47" t="str">
        <f>Data!I16</f>
        <v/>
      </c>
      <c r="P6" s="48" t="str">
        <f>Data!J16</f>
        <v>ò</v>
      </c>
    </row>
    <row r="7" spans="2:16" ht="18.75" customHeight="1">
      <c r="B7" s="51">
        <v>1</v>
      </c>
      <c r="C7" s="58" t="s">
        <v>34</v>
      </c>
      <c r="D7" s="59" t="s">
        <v>43</v>
      </c>
      <c r="E7" s="58" t="s">
        <v>37</v>
      </c>
      <c r="F7" s="52"/>
      <c r="G7" s="52"/>
      <c r="H7" s="52"/>
      <c r="J7" s="23" t="str">
        <f>Data!C17</f>
        <v>State and Local Government Operating Cost as a Percent of GDP</v>
      </c>
      <c r="K7" s="23"/>
      <c r="L7" s="23"/>
      <c r="M7" s="24">
        <f>Data!D17</f>
        <v>0.20899999999999999</v>
      </c>
      <c r="N7" s="24">
        <f>Data!E17</f>
        <v>0.219</v>
      </c>
      <c r="O7" s="25" t="str">
        <f>Data!I17</f>
        <v/>
      </c>
      <c r="P7" s="26" t="str">
        <f>Data!J17</f>
        <v>ò</v>
      </c>
    </row>
    <row r="8" spans="2:16" ht="18.75" customHeight="1">
      <c r="B8" s="50"/>
      <c r="C8" s="50"/>
      <c r="D8" s="50"/>
      <c r="E8" s="50"/>
      <c r="F8" s="50"/>
      <c r="G8" s="50"/>
      <c r="H8" s="50"/>
      <c r="J8" s="45" t="str">
        <f>Data!C18</f>
        <v>Access to State Government - Number of Online Services</v>
      </c>
      <c r="K8" s="45"/>
      <c r="L8" s="45"/>
      <c r="M8" s="49">
        <f>Data!D18</f>
        <v>325</v>
      </c>
      <c r="N8" s="49">
        <f>Data!E18</f>
        <v>357</v>
      </c>
      <c r="O8" s="47" t="str">
        <f>Data!I18</f>
        <v/>
      </c>
      <c r="P8" s="48" t="str">
        <f>Data!J18</f>
        <v>ñ</v>
      </c>
    </row>
    <row r="9" spans="2:16" ht="18.75" customHeight="1"/>
    <row r="10" spans="2:16" ht="18.75" customHeight="1">
      <c r="B10" s="31" t="str">
        <f>Data!B4</f>
        <v>Economic Strength</v>
      </c>
      <c r="C10" s="31"/>
      <c r="D10" s="31"/>
      <c r="E10" s="31"/>
      <c r="F10" s="31"/>
      <c r="G10" s="31"/>
      <c r="H10" s="31"/>
      <c r="J10" s="31" t="str">
        <f>Data!B19</f>
        <v>Quality of Life</v>
      </c>
      <c r="K10" s="31"/>
      <c r="L10" s="31"/>
      <c r="M10" s="31"/>
      <c r="N10" s="31"/>
      <c r="O10" s="31"/>
      <c r="P10" s="31"/>
    </row>
    <row r="11" spans="2:16" ht="18.75" customHeight="1">
      <c r="B11" s="16"/>
      <c r="C11" s="16"/>
      <c r="D11" s="16"/>
      <c r="E11" s="17" t="s">
        <v>28</v>
      </c>
      <c r="F11" s="17" t="s">
        <v>29</v>
      </c>
      <c r="G11" s="17" t="s">
        <v>30</v>
      </c>
      <c r="H11" s="17" t="s">
        <v>38</v>
      </c>
      <c r="M11" s="17" t="str">
        <f>M$3</f>
        <v>Prior</v>
      </c>
      <c r="N11" s="17" t="str">
        <f t="shared" ref="N11:P11" si="1">N$3</f>
        <v>Current</v>
      </c>
      <c r="O11" s="17" t="str">
        <f t="shared" si="1"/>
        <v>Rank</v>
      </c>
      <c r="P11" s="17" t="str">
        <f t="shared" si="1"/>
        <v>Progress</v>
      </c>
    </row>
    <row r="12" spans="2:16" ht="18.75" customHeight="1">
      <c r="B12" s="32" t="str">
        <f>Data!C4</f>
        <v>Unemployment</v>
      </c>
      <c r="C12" s="32"/>
      <c r="D12" s="32"/>
      <c r="E12" s="33">
        <f>Data!D4</f>
        <v>0.105</v>
      </c>
      <c r="F12" s="33">
        <f>Data!E4</f>
        <v>0.109</v>
      </c>
      <c r="G12" s="34">
        <f>Data!I4</f>
        <v>1</v>
      </c>
      <c r="H12" s="35" t="str">
        <f>Data!J4</f>
        <v>ò</v>
      </c>
      <c r="J12" s="45" t="str">
        <f>Data!C19</f>
        <v>State Park Popularity - Annual visits per citizen</v>
      </c>
      <c r="K12" s="45"/>
      <c r="L12" s="45"/>
      <c r="M12" s="49">
        <f>Data!D19</f>
        <v>2.1</v>
      </c>
      <c r="N12" s="49">
        <f>Data!E19</f>
        <v>2.1</v>
      </c>
      <c r="O12" s="47" t="str">
        <f>Data!I19</f>
        <v/>
      </c>
      <c r="P12" s="48" t="str">
        <f>Data!J19</f>
        <v>ó</v>
      </c>
    </row>
    <row r="13" spans="2:16" ht="18.75" customHeight="1">
      <c r="B13" s="18" t="str">
        <f>Data!C5</f>
        <v>Gross Domestic Product (GDP)</v>
      </c>
      <c r="C13" s="18"/>
      <c r="D13" s="18"/>
      <c r="E13" s="19">
        <f>Data!D5</f>
        <v>-5.1999999999999998E-2</v>
      </c>
      <c r="F13" s="19">
        <f>Data!E5</f>
        <v>2.9000000000000001E-2</v>
      </c>
      <c r="G13" s="20">
        <f>Data!I5</f>
        <v>2</v>
      </c>
      <c r="H13" s="21" t="str">
        <f>Data!J5</f>
        <v>ñ</v>
      </c>
      <c r="J13" s="23" t="str">
        <f>Data!C20</f>
        <v>Population Growth (Ages 25-34)</v>
      </c>
      <c r="K13" s="23"/>
      <c r="L13" s="23"/>
      <c r="M13" s="28">
        <f>Data!D20</f>
        <v>-1.9E-2</v>
      </c>
      <c r="N13" s="28">
        <f>Data!E20</f>
        <v>-1.6E-2</v>
      </c>
      <c r="O13" s="25" t="str">
        <f>Data!I20</f>
        <v/>
      </c>
      <c r="P13" s="26" t="str">
        <f>Data!J20</f>
        <v>ñ</v>
      </c>
    </row>
    <row r="14" spans="2:16" ht="18.75" customHeight="1">
      <c r="B14" s="36" t="str">
        <f>Data!C6</f>
        <v>Percent of Structurally Deficient Bridges</v>
      </c>
      <c r="C14" s="36"/>
      <c r="D14" s="36"/>
      <c r="E14" s="37">
        <f>Data!D6</f>
        <v>0.13500000000000001</v>
      </c>
      <c r="F14" s="37">
        <f>Data!E6</f>
        <v>0.13200000000000001</v>
      </c>
      <c r="G14" s="38">
        <f>Data!I6</f>
        <v>2</v>
      </c>
      <c r="H14" s="39" t="str">
        <f>Data!J6</f>
        <v>ñ</v>
      </c>
      <c r="J14" s="45" t="str">
        <f>Data!C21</f>
        <v>Clean and Safe Water Resources - water quality index</v>
      </c>
      <c r="K14" s="45"/>
      <c r="L14" s="45"/>
      <c r="M14" s="49">
        <f>Data!D21</f>
        <v>83</v>
      </c>
      <c r="N14" s="49">
        <f>Data!E21</f>
        <v>88</v>
      </c>
      <c r="O14" s="47" t="str">
        <f>Data!I21</f>
        <v/>
      </c>
      <c r="P14" s="48" t="str">
        <f>Data!J21</f>
        <v>ñ</v>
      </c>
    </row>
    <row r="15" spans="2:16" ht="18.75" customHeight="1">
      <c r="B15" s="18" t="str">
        <f>Data!C7</f>
        <v>Real Personal Income per Capita</v>
      </c>
      <c r="C15" s="18"/>
      <c r="D15" s="18"/>
      <c r="E15" s="22">
        <f>Data!D7</f>
        <v>28250</v>
      </c>
      <c r="F15" s="22">
        <f>Data!E7</f>
        <v>27558</v>
      </c>
      <c r="G15" s="20">
        <f>Data!I7</f>
        <v>2</v>
      </c>
      <c r="H15" s="21" t="str">
        <f>Data!J7</f>
        <v>ò</v>
      </c>
    </row>
    <row r="16" spans="2:16" ht="18.75" customHeight="1">
      <c r="B16" s="40" t="str">
        <f>Data!C8</f>
        <v>Children Living in Poverty</v>
      </c>
      <c r="C16" s="40"/>
      <c r="D16" s="40"/>
      <c r="E16" s="41">
        <f>Data!D8</f>
        <v>0.19</v>
      </c>
      <c r="F16" s="41">
        <f>Data!E8</f>
        <v>0.23</v>
      </c>
      <c r="G16" s="42">
        <f>Data!I8</f>
        <v>2</v>
      </c>
      <c r="H16" s="43" t="str">
        <f>Data!J8</f>
        <v>ò</v>
      </c>
    </row>
    <row r="17" spans="2:16" ht="18.75" customHeight="1">
      <c r="B17" s="11"/>
    </row>
    <row r="18" spans="2:16" ht="18.75" customHeight="1">
      <c r="B18" s="31" t="str">
        <f>Data!B9</f>
        <v>Health and Education</v>
      </c>
      <c r="C18" s="31"/>
      <c r="D18" s="31"/>
      <c r="E18" s="31"/>
      <c r="F18" s="31"/>
      <c r="G18" s="31"/>
      <c r="H18" s="31"/>
      <c r="J18" s="31" t="str">
        <f>Data!B22</f>
        <v>Public Safety</v>
      </c>
      <c r="K18" s="31"/>
      <c r="L18" s="31"/>
      <c r="M18" s="31"/>
      <c r="N18" s="31"/>
      <c r="O18" s="31"/>
      <c r="P18" s="31"/>
    </row>
    <row r="19" spans="2:16" ht="18.75" customHeight="1">
      <c r="E19" s="17" t="str">
        <f>E11</f>
        <v>Prior</v>
      </c>
      <c r="F19" s="17" t="str">
        <f t="shared" ref="F19:H19" si="2">F11</f>
        <v>Current</v>
      </c>
      <c r="G19" s="17" t="str">
        <f t="shared" si="2"/>
        <v>Rank</v>
      </c>
      <c r="H19" s="17" t="str">
        <f t="shared" si="2"/>
        <v>Progress</v>
      </c>
      <c r="M19" s="17" t="str">
        <f>M$3</f>
        <v>Prior</v>
      </c>
      <c r="N19" s="17" t="str">
        <f t="shared" ref="N19:P19" si="3">N$3</f>
        <v>Current</v>
      </c>
      <c r="O19" s="17" t="str">
        <f t="shared" si="3"/>
        <v>Rank</v>
      </c>
      <c r="P19" s="17" t="str">
        <f t="shared" si="3"/>
        <v>Progress</v>
      </c>
    </row>
    <row r="20" spans="2:16" ht="18.75" customHeight="1">
      <c r="B20" s="40" t="str">
        <f>Data!C9</f>
        <v>Infant Mortality (per 1,000 births)</v>
      </c>
      <c r="C20" s="40"/>
      <c r="D20" s="40"/>
      <c r="E20" s="44">
        <f>Data!D9</f>
        <v>7.6</v>
      </c>
      <c r="F20" s="44">
        <f>Data!E9</f>
        <v>7.7</v>
      </c>
      <c r="G20" s="42">
        <f>Data!I9</f>
        <v>2</v>
      </c>
      <c r="H20" s="43" t="str">
        <f>Data!J9</f>
        <v>ò</v>
      </c>
      <c r="J20" s="45" t="str">
        <f>Data!C22</f>
        <v>Violent Crimes per 100,000</v>
      </c>
      <c r="K20" s="45"/>
      <c r="L20" s="45"/>
      <c r="M20" s="49">
        <f>Data!D22</f>
        <v>502</v>
      </c>
      <c r="N20" s="49">
        <f>Data!E22</f>
        <v>497</v>
      </c>
      <c r="O20" s="47">
        <f>Data!I22</f>
        <v>2</v>
      </c>
      <c r="P20" s="48" t="str">
        <f>Data!J22</f>
        <v>ñ</v>
      </c>
    </row>
    <row r="21" spans="2:16" ht="18.75" customHeight="1">
      <c r="B21" s="23" t="str">
        <f>Data!C10</f>
        <v>Obesity in Population</v>
      </c>
      <c r="C21" s="23"/>
      <c r="D21" s="23"/>
      <c r="E21" s="24">
        <f>Data!D10</f>
        <v>0.30299999999999999</v>
      </c>
      <c r="F21" s="24">
        <f>Data!E10</f>
        <v>0.317</v>
      </c>
      <c r="G21" s="25">
        <f>Data!I10</f>
        <v>1</v>
      </c>
      <c r="H21" s="26" t="str">
        <f>Data!J10</f>
        <v>ò</v>
      </c>
      <c r="J21" s="23" t="str">
        <f>Data!C23</f>
        <v>Property Crimes per 100,000</v>
      </c>
      <c r="K21" s="23"/>
      <c r="L21" s="23"/>
      <c r="M21" s="28">
        <f>Data!D23</f>
        <v>2935</v>
      </c>
      <c r="N21" s="28">
        <f>Data!E23</f>
        <v>2838</v>
      </c>
      <c r="O21" s="25">
        <f>Data!I23</f>
        <v>2</v>
      </c>
      <c r="P21" s="26" t="str">
        <f>Data!J23</f>
        <v>ñ</v>
      </c>
    </row>
    <row r="22" spans="2:16" ht="18.75" customHeight="1">
      <c r="B22" s="45" t="str">
        <f>Data!C11</f>
        <v>3rd Graders Reading at Grade Level</v>
      </c>
      <c r="C22" s="45"/>
      <c r="D22" s="45"/>
      <c r="E22" s="46">
        <f>Data!D11</f>
        <v>0.9</v>
      </c>
      <c r="F22" s="46">
        <f>Data!E11</f>
        <v>0.87</v>
      </c>
      <c r="G22" s="47" t="str">
        <f>Data!I11</f>
        <v/>
      </c>
      <c r="H22" s="48" t="str">
        <f>Data!J11</f>
        <v>ò</v>
      </c>
      <c r="J22" s="45" t="str">
        <f>Data!C24</f>
        <v>Individuals fatally or serious injured in traffic accidents</v>
      </c>
      <c r="K22" s="45"/>
      <c r="L22" s="45"/>
      <c r="M22" s="49">
        <f>Data!D24</f>
        <v>7382</v>
      </c>
      <c r="N22" s="49">
        <f>Data!E24</f>
        <v>6917</v>
      </c>
      <c r="O22" s="47" t="str">
        <f>Data!I24</f>
        <v/>
      </c>
      <c r="P22" s="48" t="str">
        <f>Data!J24</f>
        <v>ñ</v>
      </c>
    </row>
    <row r="23" spans="2:16" ht="18.75" customHeight="1">
      <c r="B23" s="23" t="str">
        <f>Data!C12</f>
        <v>ACT College Readiness Benchmarks</v>
      </c>
      <c r="C23" s="23"/>
      <c r="D23" s="23"/>
      <c r="E23" s="24">
        <f>Data!D12</f>
        <v>0.16</v>
      </c>
      <c r="F23" s="24">
        <f>Data!E12</f>
        <v>0.17299999999999999</v>
      </c>
      <c r="G23" s="25" t="str">
        <f>Data!I12</f>
        <v/>
      </c>
      <c r="H23" s="26" t="str">
        <f>Data!J12</f>
        <v>ñ</v>
      </c>
    </row>
    <row r="24" spans="2:16" ht="18.75" customHeight="1">
      <c r="B24" s="45" t="str">
        <f>Data!C13</f>
        <v>Population with Bachelor's Degree or Higher (25+ years old)</v>
      </c>
      <c r="C24" s="45"/>
      <c r="D24" s="45"/>
      <c r="E24" s="46">
        <f>Data!D13</f>
        <v>0.247</v>
      </c>
      <c r="F24" s="46">
        <f>Data!E13</f>
        <v>0.246</v>
      </c>
      <c r="G24" s="47">
        <f>Data!I13</f>
        <v>2</v>
      </c>
      <c r="H24" s="48" t="str">
        <f>Data!J13</f>
        <v>ò</v>
      </c>
      <c r="L24" s="55"/>
      <c r="M24" s="55"/>
      <c r="N24" s="55"/>
      <c r="O24" s="55"/>
      <c r="P24" s="55"/>
    </row>
    <row r="25" spans="2:16" ht="18.75" customHeight="1"/>
    <row r="26" spans="2:16" ht="18.75" customHeight="1">
      <c r="B26" s="56" t="str">
        <f>"Dashboard Updated on " &amp;TEXT(Data!E26,"dd mmmm, yyyy")&amp;" by "&amp; Data!E27</f>
        <v>Dashboard Updated on 25 August, 2011 by Charlie Brown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2:16" ht="18.75" customHeight="1"/>
    <row r="28" spans="2:16" ht="18.75" customHeight="1">
      <c r="B28" s="60" t="s">
        <v>48</v>
      </c>
      <c r="C28" s="60"/>
      <c r="D28" s="60"/>
      <c r="E28" s="60"/>
      <c r="F28" s="60"/>
      <c r="G28" s="60"/>
      <c r="H28" s="60"/>
      <c r="I28" s="60"/>
      <c r="J28" s="60"/>
      <c r="K28" s="60"/>
      <c r="L28" s="54"/>
      <c r="M28" s="54"/>
      <c r="N28" s="54"/>
      <c r="O28" s="61" t="s">
        <v>49</v>
      </c>
      <c r="P28" s="61"/>
    </row>
    <row r="29" spans="2:16" ht="18.75" customHeight="1"/>
    <row r="30" spans="2:16" ht="18.75" customHeight="1"/>
    <row r="31" spans="2:16" ht="18.75" customHeight="1"/>
    <row r="32" spans="2:16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mergeCells count="2">
    <mergeCell ref="L24:P24"/>
    <mergeCell ref="O28:P28"/>
  </mergeCells>
  <conditionalFormatting sqref="B5:B7">
    <cfRule type="iconSet" priority="5">
      <iconSet showValue="0">
        <cfvo type="percent" val="0"/>
        <cfvo type="num" val="2"/>
        <cfvo type="num" val="3"/>
      </iconSet>
    </cfRule>
  </conditionalFormatting>
  <conditionalFormatting sqref="G12:G16">
    <cfRule type="iconSet" priority="3">
      <iconSet showValue="0">
        <cfvo type="percent" val="0"/>
        <cfvo type="num" val="2"/>
        <cfvo type="num" val="3"/>
      </iconSet>
    </cfRule>
  </conditionalFormatting>
  <conditionalFormatting sqref="G20:G24 O4:O8 O12:O14 O20:O22">
    <cfRule type="iconSet" priority="11">
      <iconSet showValue="0">
        <cfvo type="percent" val="0"/>
        <cfvo type="num" val="2"/>
        <cfvo type="num" val="3"/>
      </iconSet>
    </cfRule>
  </conditionalFormatting>
  <hyperlinks>
    <hyperlink ref="O28:P28" location="Data!A1" display="Update Data"/>
  </hyperlinks>
  <printOptions horizontalCentered="1" verticalCentered="1"/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Dashboard</vt:lpstr>
      <vt:lpstr>Dashboard!Print_Area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cp:lastPrinted>2011-08-25T04:45:52Z</cp:lastPrinted>
  <dcterms:created xsi:type="dcterms:W3CDTF">2011-08-25T00:22:29Z</dcterms:created>
  <dcterms:modified xsi:type="dcterms:W3CDTF">2011-08-25T04:46:01Z</dcterms:modified>
</cp:coreProperties>
</file>