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autoCompressPictures="0"/>
  <bookViews>
    <workbookView xWindow="0" yWindow="0" windowWidth="20490" windowHeight="7425" tabRatio="788"/>
  </bookViews>
  <sheets>
    <sheet name="Calendar" sheetId="14" r:id="rId1"/>
  </sheets>
  <definedNames>
    <definedName name="Calendar10Month">Calendar!$B$136</definedName>
    <definedName name="Calendar10MonthOption">MATCH(Calendar10Month,Months,0)</definedName>
    <definedName name="Calendar10Year">Calendar!$A$136</definedName>
    <definedName name="Calendar1Month">Calendar!$B$1</definedName>
    <definedName name="Calendar1MonthOption">MATCH(Calendar1Month,Months,0)</definedName>
    <definedName name="Calendar1Year">Calendar!$A$1</definedName>
    <definedName name="Calendar2Month">Calendar!$B$16</definedName>
    <definedName name="Calendar2MonthOption">MATCH(Calendar2Month,Months,0)</definedName>
    <definedName name="Calendar2Year">Calendar!$A$16</definedName>
    <definedName name="Calendar3Month">Calendar!$B$31</definedName>
    <definedName name="Calendar3MonthOption">MATCH(Calendar3Month,Months,0)</definedName>
    <definedName name="Calendar3Year">Calendar!$A$31</definedName>
    <definedName name="Calendar4Month">Calendar!$B$46</definedName>
    <definedName name="Calendar4MonthOption">MATCH(Calendar4Month,Months,0)</definedName>
    <definedName name="Calendar4Year">Calendar!$A$46</definedName>
    <definedName name="Calendar5Month">Calendar!$B$61</definedName>
    <definedName name="Calendar5MonthOption">MATCH(Calendar5Month,Months,0)</definedName>
    <definedName name="Calendar5Year">Calendar!$A$61</definedName>
    <definedName name="Calendar6Month">Calendar!$B$76</definedName>
    <definedName name="Calendar6MonthOption">MATCH(Calendar6Month,Months,0)</definedName>
    <definedName name="Calendar6Year">Calendar!$A$76</definedName>
    <definedName name="Calendar7Month">Calendar!$B$91</definedName>
    <definedName name="Calendar7MonthOption">MATCH(Calendar7Month,Months,0)</definedName>
    <definedName name="Calendar7Year">Calendar!$A$91</definedName>
    <definedName name="Calendar8Month">Calendar!$B$106</definedName>
    <definedName name="Calendar8MonthOption">MATCH(Calendar8Month,Months,0)</definedName>
    <definedName name="Calendar8Year">Calendar!$A$106</definedName>
    <definedName name="Calendar9Month">Calendar!$B$121</definedName>
    <definedName name="Calendar9MonthOption">MATCH(Calendar9Month,Months,0)</definedName>
    <definedName name="Calendar9Year">Calendar!$A$121</definedName>
    <definedName name="Days">{0,1,2,3,4,5,6}</definedName>
    <definedName name="Months">{"January","February","March","April","May","June","July","August","September","October","November","December"}</definedName>
    <definedName name="_xlnm.Print_Area" localSheetId="0">Calendar!$A$1:$I$150</definedName>
    <definedName name="WeekdayOption">MATCH(WeekStart,Weekdays,0)+10</definedName>
    <definedName name="Weekdays">{"Monday","Tuesday","Wednesday","Thursday","Friday","Saturday","Sunday"}</definedName>
    <definedName name="WeekStart">Calendar!$B$3</definedName>
    <definedName name="WeekStartValue">IF(WeekStart="Monday",2,1)</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B4" i="14" l="1" a="1"/>
  <c r="B4" i="14" s="1"/>
  <c r="B6" i="14" a="1"/>
  <c r="G6" i="14" s="1"/>
  <c r="B8" i="14" a="1"/>
  <c r="E8" i="14" s="1"/>
  <c r="B10" i="14" a="1"/>
  <c r="G10" i="14" s="1"/>
  <c r="B12" i="14" a="1"/>
  <c r="E12" i="14" s="1"/>
  <c r="B14" i="14" a="1"/>
  <c r="H8" i="14"/>
  <c r="E6" i="14"/>
  <c r="D6" i="14"/>
  <c r="D8" i="14"/>
  <c r="E10" i="14"/>
  <c r="H6" i="14"/>
  <c r="E4" i="14"/>
  <c r="E3" i="14" s="1"/>
  <c r="F8" i="14"/>
  <c r="H10" i="14"/>
  <c r="A16" i="14"/>
  <c r="B16" i="14"/>
  <c r="B31" i="14" l="1"/>
  <c r="B12" i="14"/>
  <c r="H12" i="14"/>
  <c r="B29" i="14" a="1"/>
  <c r="B23" i="14" a="1"/>
  <c r="B19" i="14" a="1"/>
  <c r="D12" i="14"/>
  <c r="F12" i="14"/>
  <c r="B27" i="14" a="1"/>
  <c r="A31" i="14"/>
  <c r="B14" i="14"/>
  <c r="C14" i="14"/>
  <c r="G12" i="14"/>
  <c r="C12" i="14"/>
  <c r="B25" i="14" a="1"/>
  <c r="B21" i="14" a="1"/>
  <c r="C4" i="14"/>
  <c r="C3" i="14" s="1"/>
  <c r="B6" i="14"/>
  <c r="D10" i="14"/>
  <c r="C6" i="14"/>
  <c r="F6" i="14"/>
  <c r="F4" i="14"/>
  <c r="F3" i="14" s="1"/>
  <c r="C8" i="14"/>
  <c r="C10" i="14"/>
  <c r="H4" i="14"/>
  <c r="H3" i="14" s="1"/>
  <c r="D4" i="14"/>
  <c r="D3" i="14" s="1"/>
  <c r="G8" i="14"/>
  <c r="F10" i="14"/>
  <c r="B10" i="14"/>
  <c r="B8" i="14"/>
  <c r="G4" i="14"/>
  <c r="G3" i="14" s="1"/>
  <c r="B27" i="14" l="1"/>
  <c r="G27" i="14"/>
  <c r="H27" i="14"/>
  <c r="C27" i="14"/>
  <c r="D27" i="14"/>
  <c r="E27" i="14"/>
  <c r="F27" i="14"/>
  <c r="D23" i="14"/>
  <c r="E23" i="14"/>
  <c r="F23" i="14"/>
  <c r="G23" i="14"/>
  <c r="H23" i="14"/>
  <c r="C23" i="14"/>
  <c r="B23" i="14"/>
  <c r="D21" i="14"/>
  <c r="H21" i="14"/>
  <c r="F21" i="14"/>
  <c r="C21" i="14"/>
  <c r="B21" i="14"/>
  <c r="G21" i="14"/>
  <c r="E21" i="14"/>
  <c r="C29" i="14"/>
  <c r="B29" i="14"/>
  <c r="F25" i="14"/>
  <c r="G25" i="14"/>
  <c r="D25" i="14"/>
  <c r="B25" i="14"/>
  <c r="H25" i="14"/>
  <c r="E25" i="14"/>
  <c r="C25" i="14"/>
  <c r="B36" i="14" a="1"/>
  <c r="B46" i="14"/>
  <c r="B42" i="14" a="1"/>
  <c r="B34" i="14" a="1"/>
  <c r="B40" i="14" a="1"/>
  <c r="A46" i="14"/>
  <c r="B44" i="14" a="1"/>
  <c r="B38" i="14" a="1"/>
  <c r="C19" i="14"/>
  <c r="C18" i="14" s="1"/>
  <c r="H19" i="14"/>
  <c r="H18" i="14" s="1"/>
  <c r="D19" i="14"/>
  <c r="D18" i="14" s="1"/>
  <c r="E19" i="14"/>
  <c r="E18" i="14" s="1"/>
  <c r="G19" i="14"/>
  <c r="G18" i="14" s="1"/>
  <c r="F19" i="14"/>
  <c r="F18" i="14" s="1"/>
  <c r="B19" i="14"/>
  <c r="B18" i="14" s="1"/>
  <c r="C44" i="14" l="1"/>
  <c r="B44" i="14"/>
  <c r="B51" i="14" a="1"/>
  <c r="B55" i="14" a="1"/>
  <c r="B59" i="14" a="1"/>
  <c r="B57" i="14" a="1"/>
  <c r="B53" i="14" a="1"/>
  <c r="B49" i="14" a="1"/>
  <c r="B61" i="14"/>
  <c r="A61" i="14"/>
  <c r="E40" i="14"/>
  <c r="G40" i="14"/>
  <c r="B40" i="14"/>
  <c r="D40" i="14"/>
  <c r="C40" i="14"/>
  <c r="H40" i="14"/>
  <c r="F40" i="14"/>
  <c r="F36" i="14"/>
  <c r="B36" i="14"/>
  <c r="H36" i="14"/>
  <c r="E36" i="14"/>
  <c r="C36" i="14"/>
  <c r="G36" i="14"/>
  <c r="D36" i="14"/>
  <c r="G38" i="14"/>
  <c r="D38" i="14"/>
  <c r="C38" i="14"/>
  <c r="H38" i="14"/>
  <c r="B38" i="14"/>
  <c r="E38" i="14"/>
  <c r="F38" i="14"/>
  <c r="G34" i="14"/>
  <c r="G33" i="14" s="1"/>
  <c r="C34" i="14"/>
  <c r="C33" i="14" s="1"/>
  <c r="E34" i="14"/>
  <c r="E33" i="14" s="1"/>
  <c r="F34" i="14"/>
  <c r="F33" i="14" s="1"/>
  <c r="D34" i="14"/>
  <c r="D33" i="14" s="1"/>
  <c r="H34" i="14"/>
  <c r="H33" i="14" s="1"/>
  <c r="B34" i="14"/>
  <c r="B33" i="14" s="1"/>
  <c r="C42" i="14"/>
  <c r="G42" i="14"/>
  <c r="H42" i="14"/>
  <c r="B42" i="14"/>
  <c r="D42" i="14"/>
  <c r="F42" i="14"/>
  <c r="E42" i="14"/>
  <c r="B72" i="14" l="1" a="1"/>
  <c r="B70" i="14" a="1"/>
  <c r="B66" i="14" a="1"/>
  <c r="A76" i="14"/>
  <c r="B68" i="14" a="1"/>
  <c r="B74" i="14" a="1"/>
  <c r="B76" i="14"/>
  <c r="B64" i="14" a="1"/>
  <c r="B49" i="14"/>
  <c r="B48" i="14" s="1"/>
  <c r="D49" i="14"/>
  <c r="D48" i="14" s="1"/>
  <c r="H49" i="14"/>
  <c r="H48" i="14" s="1"/>
  <c r="E49" i="14"/>
  <c r="E48" i="14" s="1"/>
  <c r="C49" i="14"/>
  <c r="C48" i="14" s="1"/>
  <c r="G49" i="14"/>
  <c r="G48" i="14" s="1"/>
  <c r="F49" i="14"/>
  <c r="F48" i="14" s="1"/>
  <c r="G55" i="14"/>
  <c r="F55" i="14"/>
  <c r="E55" i="14"/>
  <c r="C55" i="14"/>
  <c r="D55" i="14"/>
  <c r="H55" i="14"/>
  <c r="B55" i="14"/>
  <c r="F53" i="14"/>
  <c r="B53" i="14"/>
  <c r="G53" i="14"/>
  <c r="D53" i="14"/>
  <c r="H53" i="14"/>
  <c r="E53" i="14"/>
  <c r="C53" i="14"/>
  <c r="E51" i="14"/>
  <c r="B51" i="14"/>
  <c r="C51" i="14"/>
  <c r="F51" i="14"/>
  <c r="D51" i="14"/>
  <c r="G51" i="14"/>
  <c r="H51" i="14"/>
  <c r="H57" i="14"/>
  <c r="B57" i="14"/>
  <c r="E57" i="14"/>
  <c r="D57" i="14"/>
  <c r="G57" i="14"/>
  <c r="C57" i="14"/>
  <c r="F57" i="14"/>
  <c r="B59" i="14"/>
  <c r="C59" i="14"/>
  <c r="G64" i="14" l="1"/>
  <c r="G63" i="14" s="1"/>
  <c r="E64" i="14"/>
  <c r="E63" i="14" s="1"/>
  <c r="H64" i="14"/>
  <c r="H63" i="14" s="1"/>
  <c r="D64" i="14"/>
  <c r="D63" i="14" s="1"/>
  <c r="C64" i="14"/>
  <c r="C63" i="14" s="1"/>
  <c r="B64" i="14"/>
  <c r="B63" i="14" s="1"/>
  <c r="F64" i="14"/>
  <c r="F63" i="14" s="1"/>
  <c r="B83" i="14" a="1"/>
  <c r="B91" i="14"/>
  <c r="B87" i="14" a="1"/>
  <c r="B89" i="14" a="1"/>
  <c r="B79" i="14" a="1"/>
  <c r="B85" i="14" a="1"/>
  <c r="A91" i="14"/>
  <c r="B81" i="14" a="1"/>
  <c r="B66" i="14"/>
  <c r="H66" i="14"/>
  <c r="D66" i="14"/>
  <c r="C66" i="14"/>
  <c r="F66" i="14"/>
  <c r="G66" i="14"/>
  <c r="E66" i="14"/>
  <c r="B74" i="14"/>
  <c r="C74" i="14"/>
  <c r="D70" i="14"/>
  <c r="H70" i="14"/>
  <c r="B70" i="14"/>
  <c r="F70" i="14"/>
  <c r="E70" i="14"/>
  <c r="C70" i="14"/>
  <c r="G70" i="14"/>
  <c r="B68" i="14"/>
  <c r="G68" i="14"/>
  <c r="C68" i="14"/>
  <c r="E68" i="14"/>
  <c r="F68" i="14"/>
  <c r="H68" i="14"/>
  <c r="D68" i="14"/>
  <c r="C72" i="14"/>
  <c r="G72" i="14"/>
  <c r="B72" i="14"/>
  <c r="F72" i="14"/>
  <c r="D72" i="14"/>
  <c r="E72" i="14"/>
  <c r="H72" i="14"/>
  <c r="F79" i="14" l="1"/>
  <c r="F78" i="14" s="1"/>
  <c r="G79" i="14"/>
  <c r="G78" i="14" s="1"/>
  <c r="B79" i="14"/>
  <c r="B78" i="14" s="1"/>
  <c r="E79" i="14"/>
  <c r="E78" i="14" s="1"/>
  <c r="C79" i="14"/>
  <c r="C78" i="14" s="1"/>
  <c r="H79" i="14"/>
  <c r="H78" i="14" s="1"/>
  <c r="D79" i="14"/>
  <c r="D78" i="14" s="1"/>
  <c r="G83" i="14"/>
  <c r="E83" i="14"/>
  <c r="H83" i="14"/>
  <c r="C83" i="14"/>
  <c r="D83" i="14"/>
  <c r="F83" i="14"/>
  <c r="B83" i="14"/>
  <c r="H81" i="14"/>
  <c r="C81" i="14"/>
  <c r="D81" i="14"/>
  <c r="B81" i="14"/>
  <c r="F81" i="14"/>
  <c r="E81" i="14"/>
  <c r="G81" i="14"/>
  <c r="C89" i="14"/>
  <c r="B89" i="14"/>
  <c r="B104" i="14" a="1"/>
  <c r="B102" i="14" a="1"/>
  <c r="B98" i="14" a="1"/>
  <c r="B106" i="14"/>
  <c r="B96" i="14" a="1"/>
  <c r="A106" i="14"/>
  <c r="B94" i="14" a="1"/>
  <c r="B100" i="14" a="1"/>
  <c r="B87" i="14"/>
  <c r="G87" i="14"/>
  <c r="C87" i="14"/>
  <c r="D87" i="14"/>
  <c r="F87" i="14"/>
  <c r="H87" i="14"/>
  <c r="E87" i="14"/>
  <c r="G85" i="14"/>
  <c r="B85" i="14"/>
  <c r="C85" i="14"/>
  <c r="E85" i="14"/>
  <c r="H85" i="14"/>
  <c r="F85" i="14"/>
  <c r="D85" i="14"/>
  <c r="E96" i="14" l="1"/>
  <c r="G96" i="14"/>
  <c r="D96" i="14"/>
  <c r="C96" i="14"/>
  <c r="H96" i="14"/>
  <c r="B96" i="14"/>
  <c r="F96" i="14"/>
  <c r="C104" i="14"/>
  <c r="B104" i="14"/>
  <c r="G100" i="14"/>
  <c r="F100" i="14"/>
  <c r="D100" i="14"/>
  <c r="E100" i="14"/>
  <c r="H100" i="14"/>
  <c r="B100" i="14"/>
  <c r="C100" i="14"/>
  <c r="E94" i="14"/>
  <c r="E93" i="14" s="1"/>
  <c r="F94" i="14"/>
  <c r="F93" i="14" s="1"/>
  <c r="C94" i="14"/>
  <c r="C93" i="14" s="1"/>
  <c r="G94" i="14"/>
  <c r="G93" i="14" s="1"/>
  <c r="H94" i="14"/>
  <c r="H93" i="14" s="1"/>
  <c r="B94" i="14"/>
  <c r="B93" i="14" s="1"/>
  <c r="D94" i="14"/>
  <c r="D93" i="14" s="1"/>
  <c r="C98" i="14"/>
  <c r="E98" i="14"/>
  <c r="D98" i="14"/>
  <c r="H98" i="14"/>
  <c r="B98" i="14"/>
  <c r="F98" i="14"/>
  <c r="G98" i="14"/>
  <c r="B113" i="14" a="1"/>
  <c r="A121" i="14"/>
  <c r="B115" i="14" a="1"/>
  <c r="B119" i="14" a="1"/>
  <c r="B109" i="14" a="1"/>
  <c r="B121" i="14"/>
  <c r="B117" i="14" a="1"/>
  <c r="B111" i="14" a="1"/>
  <c r="B102" i="14"/>
  <c r="C102" i="14"/>
  <c r="G102" i="14"/>
  <c r="F102" i="14"/>
  <c r="H102" i="14"/>
  <c r="E102" i="14"/>
  <c r="D102" i="14"/>
  <c r="B130" i="14" l="1" a="1"/>
  <c r="B132" i="14" a="1"/>
  <c r="B126" i="14" a="1"/>
  <c r="B128" i="14" a="1"/>
  <c r="B124" i="14" a="1"/>
  <c r="B136" i="14"/>
  <c r="B134" i="14" a="1"/>
  <c r="A136" i="14"/>
  <c r="C109" i="14"/>
  <c r="C108" i="14" s="1"/>
  <c r="E109" i="14"/>
  <c r="E108" i="14" s="1"/>
  <c r="G109" i="14"/>
  <c r="G108" i="14" s="1"/>
  <c r="F109" i="14"/>
  <c r="F108" i="14" s="1"/>
  <c r="H109" i="14"/>
  <c r="H108" i="14" s="1"/>
  <c r="D109" i="14"/>
  <c r="D108" i="14" s="1"/>
  <c r="B109" i="14"/>
  <c r="B108" i="14" s="1"/>
  <c r="F113" i="14"/>
  <c r="G113" i="14"/>
  <c r="C113" i="14"/>
  <c r="H113" i="14"/>
  <c r="D113" i="14"/>
  <c r="E113" i="14"/>
  <c r="B113" i="14"/>
  <c r="H111" i="14"/>
  <c r="C111" i="14"/>
  <c r="G111" i="14"/>
  <c r="D111" i="14"/>
  <c r="F111" i="14"/>
  <c r="E111" i="14"/>
  <c r="B111" i="14"/>
  <c r="B119" i="14"/>
  <c r="C119" i="14"/>
  <c r="G117" i="14"/>
  <c r="B117" i="14"/>
  <c r="E117" i="14"/>
  <c r="F117" i="14"/>
  <c r="C117" i="14"/>
  <c r="H117" i="14"/>
  <c r="D117" i="14"/>
  <c r="G115" i="14"/>
  <c r="H115" i="14"/>
  <c r="B115" i="14"/>
  <c r="D115" i="14"/>
  <c r="F115" i="14"/>
  <c r="E115" i="14"/>
  <c r="C115" i="14"/>
  <c r="B139" i="14" l="1" a="1"/>
  <c r="B145" i="14" a="1"/>
  <c r="B143" i="14" a="1"/>
  <c r="B149" i="14" a="1"/>
  <c r="B147" i="14" a="1"/>
  <c r="B141" i="14" a="1"/>
  <c r="G128" i="14"/>
  <c r="E128" i="14"/>
  <c r="F128" i="14"/>
  <c r="D128" i="14"/>
  <c r="B128" i="14"/>
  <c r="H128" i="14"/>
  <c r="C128" i="14"/>
  <c r="C134" i="14"/>
  <c r="B134" i="14"/>
  <c r="F126" i="14"/>
  <c r="E126" i="14"/>
  <c r="C126" i="14"/>
  <c r="B126" i="14"/>
  <c r="G126" i="14"/>
  <c r="D126" i="14"/>
  <c r="H126" i="14"/>
  <c r="E132" i="14"/>
  <c r="H132" i="14"/>
  <c r="F132" i="14"/>
  <c r="C132" i="14"/>
  <c r="D132" i="14"/>
  <c r="G132" i="14"/>
  <c r="B132" i="14"/>
  <c r="E124" i="14"/>
  <c r="E123" i="14" s="1"/>
  <c r="G124" i="14"/>
  <c r="G123" i="14" s="1"/>
  <c r="F124" i="14"/>
  <c r="F123" i="14" s="1"/>
  <c r="D124" i="14"/>
  <c r="D123" i="14" s="1"/>
  <c r="H124" i="14"/>
  <c r="H123" i="14" s="1"/>
  <c r="C124" i="14"/>
  <c r="C123" i="14" s="1"/>
  <c r="B124" i="14"/>
  <c r="B123" i="14" s="1"/>
  <c r="C130" i="14"/>
  <c r="F130" i="14"/>
  <c r="H130" i="14"/>
  <c r="E130" i="14"/>
  <c r="D130" i="14"/>
  <c r="B130" i="14"/>
  <c r="G130" i="14"/>
  <c r="B149" i="14" l="1"/>
  <c r="C149" i="14"/>
  <c r="D143" i="14"/>
  <c r="F143" i="14"/>
  <c r="B143" i="14"/>
  <c r="E143" i="14"/>
  <c r="C143" i="14"/>
  <c r="H143" i="14"/>
  <c r="G143" i="14"/>
  <c r="E141" i="14"/>
  <c r="H141" i="14"/>
  <c r="B141" i="14"/>
  <c r="C141" i="14"/>
  <c r="D141" i="14"/>
  <c r="F141" i="14"/>
  <c r="G141" i="14"/>
  <c r="G145" i="14"/>
  <c r="C145" i="14"/>
  <c r="E145" i="14"/>
  <c r="F145" i="14"/>
  <c r="H145" i="14"/>
  <c r="D145" i="14"/>
  <c r="B145" i="14"/>
  <c r="G147" i="14"/>
  <c r="F147" i="14"/>
  <c r="D147" i="14"/>
  <c r="B147" i="14"/>
  <c r="H147" i="14"/>
  <c r="C147" i="14"/>
  <c r="E147" i="14"/>
  <c r="B139" i="14"/>
  <c r="B138" i="14" s="1"/>
  <c r="E139" i="14"/>
  <c r="E138" i="14" s="1"/>
  <c r="D139" i="14"/>
  <c r="D138" i="14" s="1"/>
  <c r="C139" i="14"/>
  <c r="C138" i="14" s="1"/>
  <c r="G139" i="14"/>
  <c r="G138" i="14" s="1"/>
  <c r="F139" i="14"/>
  <c r="F138" i="14" s="1"/>
  <c r="H139" i="14"/>
  <c r="H138" i="14" s="1"/>
</calcChain>
</file>

<file path=xl/sharedStrings.xml><?xml version="1.0" encoding="utf-8"?>
<sst xmlns="http://schemas.openxmlformats.org/spreadsheetml/2006/main" count="19" uniqueCount="10">
  <si>
    <t>Notes:</t>
  </si>
  <si>
    <t>NOTES</t>
  </si>
  <si>
    <t>MONDAY</t>
  </si>
  <si>
    <t>Labor Day</t>
  </si>
  <si>
    <t>First Day of School</t>
  </si>
  <si>
    <t>Parent/Teacher
Conferences 7pm</t>
  </si>
  <si>
    <t>Bring Your Grandparents to Lunch Day</t>
  </si>
  <si>
    <t>Field Trip Permission Slips Due</t>
  </si>
  <si>
    <t>August</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</si>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</sst>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mmmm\ yyyy"/>
    <numFmt numFmtId="165" formatCode="dd"/>
  </numFmts>
  <fonts count="13" x14ac:knownFonts="1">
    <font>
      <sz val="9"/>
      <name val="Franklin Gothic Medium"/>
      <family val="2"/>
      <scheme val="major"/>
    </font>
    <font>
      <sz val="8"/>
      <name val="Arial"/>
      <family val="2"/>
    </font>
    <font>
      <sz val="10"/>
      <name val="Century Gothic"/>
      <family val="2"/>
    </font>
    <font>
      <b/>
      <sz val="11"/>
      <color theme="0"/>
      <name val="Euphemia"/>
      <family val="2"/>
      <scheme val="minor"/>
    </font>
    <font>
      <b/>
      <sz val="14"/>
      <color theme="0"/>
      <name val="Euphemia"/>
      <family val="2"/>
      <scheme val="minor"/>
    </font>
    <font>
      <b/>
      <sz val="28"/>
      <color theme="1" tint="0.34998626667073579"/>
      <name val="Euphemia"/>
      <family val="2"/>
      <scheme val="minor"/>
    </font>
    <font>
      <sz val="10"/>
      <color indexed="63"/>
      <name val="Euphemia"/>
      <family val="2"/>
      <scheme val="minor"/>
    </font>
    <font>
      <sz val="9"/>
      <name val="Franklin Gothic Medium"/>
      <family val="2"/>
      <scheme val="major"/>
    </font>
    <font>
      <b/>
      <sz val="8"/>
      <color theme="0"/>
      <name val="Euphemia"/>
      <family val="2"/>
      <scheme val="minor"/>
    </font>
    <font>
      <sz val="9"/>
      <color theme="1"/>
      <name val="Franklin Gothic Medium"/>
      <family val="2"/>
      <scheme val="major"/>
    </font>
    <font>
      <sz val="16"/>
      <color theme="1" tint="0.499984740745262"/>
      <name val="Franklin Gothic Medium"/>
      <family val="2"/>
      <scheme val="major"/>
    </font>
    <font>
      <sz val="36"/>
      <color theme="4"/>
      <name val="Franklin Gothic Medium"/>
      <family val="2"/>
      <scheme val="major"/>
    </font>
    <font>
      <sz val="1"/>
      <color theme="0"/>
      <name val="Euphemia"/>
      <family val="2"/>
      <scheme val="minor"/>
    </font>
  </fonts>
  <fills count="8">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7"/>
        <bgColor indexed="64"/>
      </patternFill>
    </fill>
    <fill>
      <patternFill patternType="solid">
        <fgColor theme="4"/>
        <bgColor indexed="64"/>
      </patternFill>
    </fill>
  </fills>
  <borders count="10">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style="thick">
        <color theme="0"/>
      </right>
      <top/>
      <bottom/>
      <diagonal/>
    </border>
    <border>
      <left/>
      <right style="thin">
        <color theme="0" tint="-0.14996795556505021"/>
      </right>
      <top style="thin">
        <color theme="0" tint="-0.14996795556505021"/>
      </top>
      <bottom/>
      <diagonal/>
    </border>
    <border>
      <left style="thin">
        <color theme="0" tint="-0.14996795556505021"/>
      </left>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3743705557422"/>
      </bottom>
      <diagonal/>
    </border>
    <border>
      <left style="thin">
        <color theme="0" tint="-0.14996795556505021"/>
      </left>
      <right/>
      <top style="thin">
        <color theme="0" tint="-0.14993743705557422"/>
      </top>
      <bottom/>
      <diagonal/>
    </border>
  </borders>
  <cellStyleXfs count="13">
    <xf numFmtId="0" fontId="0" fillId="0" borderId="0" applyFill="0" applyBorder="0" applyProtection="0">
      <alignment horizontal="left" indent="1"/>
    </xf>
    <xf numFmtId="0" fontId="6" fillId="3" borderId="0" applyNumberFormat="0" applyBorder="0" applyAlignment="0" applyProtection="0"/>
    <xf numFmtId="0" fontId="5" fillId="0" borderId="0" applyNumberFormat="0" applyFill="0" applyAlignment="0" applyProtection="0"/>
    <xf numFmtId="0" fontId="3" fillId="4" borderId="1" applyNumberFormat="0" applyAlignment="0" applyProtection="0"/>
    <xf numFmtId="0" fontId="4" fillId="5" borderId="2" applyNumberFormat="0" applyProtection="0">
      <alignment vertical="center"/>
    </xf>
    <xf numFmtId="0" fontId="8" fillId="6" borderId="3" applyNumberFormat="0" applyAlignment="0">
      <alignment horizontal="left" indent="1"/>
    </xf>
    <xf numFmtId="165" fontId="10" fillId="0" borderId="4" applyFill="0" applyProtection="0">
      <alignment horizontal="left" vertical="center" wrapText="1" indent="1"/>
    </xf>
    <xf numFmtId="165" fontId="9" fillId="0" borderId="7" applyFill="0" applyProtection="0">
      <alignment horizontal="left" vertical="top" wrapText="1" indent="1"/>
    </xf>
    <xf numFmtId="165" fontId="9" fillId="0" borderId="0" applyNumberFormat="0" applyFill="0" applyProtection="0">
      <alignment horizontal="left" vertical="top" wrapText="1" indent="1"/>
    </xf>
    <xf numFmtId="165" fontId="7" fillId="0" borderId="9" applyNumberFormat="0" applyFill="0" applyProtection="0">
      <alignment horizontal="left" vertical="center" wrapText="1" indent="1"/>
    </xf>
    <xf numFmtId="0" fontId="11" fillId="0" borderId="0" applyNumberFormat="0" applyFill="0" applyBorder="0" applyProtection="0">
      <alignment horizontal="left" indent="7"/>
    </xf>
    <xf numFmtId="0" fontId="12" fillId="0" borderId="0" applyNumberFormat="0" applyFill="0" applyBorder="0" applyAlignment="0" applyProtection="0">
      <alignment horizontal="left" vertical="center"/>
    </xf>
    <xf numFmtId="0" fontId="8" fillId="7" borderId="3">
      <alignment horizontal="left" indent="1"/>
    </xf>
  </cellStyleXfs>
  <cellXfs count="19">
    <xf numFmtId="0" fontId="0" fillId="0" borderId="0" xfId="0">
      <alignment horizontal="left" indent="1"/>
    </xf>
    <xf numFmtId="0" fontId="0" fillId="2" borderId="0" xfId="0" applyFill="1">
      <alignment horizontal="left" indent="1"/>
    </xf>
    <xf numFmtId="0" fontId="2" fillId="2" borderId="0" xfId="0" applyFont="1" applyFill="1">
      <alignment horizontal="left" indent="1"/>
    </xf>
    <xf numFmtId="0" fontId="2" fillId="0" borderId="0" xfId="0" applyFont="1">
      <alignment horizontal="left" indent="1"/>
    </xf>
    <xf numFmtId="164" fontId="5" fillId="2" borderId="0" xfId="2" applyNumberFormat="1" applyFill="1" applyBorder="1" applyAlignment="1">
      <alignment vertical="center"/>
    </xf>
    <xf numFmtId="0" fontId="8" fillId="6" borderId="3" xfId="5">
      <alignment horizontal="left" indent="1"/>
    </xf>
    <xf numFmtId="165" fontId="10" fillId="0" borderId="4" xfId="6" applyFill="1">
      <alignment horizontal="left" vertical="center" wrapText="1" indent="1"/>
    </xf>
    <xf numFmtId="165" fontId="9" fillId="0" borderId="7" xfId="7" applyFill="1">
      <alignment horizontal="left" vertical="top" wrapText="1" indent="1"/>
    </xf>
    <xf numFmtId="165" fontId="10" fillId="0" borderId="5" xfId="6" applyFill="1" applyBorder="1">
      <alignment horizontal="left" vertical="center" wrapText="1" indent="1"/>
    </xf>
    <xf numFmtId="165" fontId="9" fillId="0" borderId="6" xfId="7" applyFill="1" applyBorder="1">
      <alignment horizontal="left" vertical="top" wrapText="1" indent="1"/>
    </xf>
    <xf numFmtId="165" fontId="9" fillId="0" borderId="8" xfId="7" applyFill="1" applyBorder="1">
      <alignment horizontal="left" vertical="top" wrapText="1" indent="1"/>
    </xf>
    <xf numFmtId="0" fontId="11" fillId="0" borderId="0" xfId="10">
      <alignment horizontal="left" indent="7"/>
    </xf>
    <xf numFmtId="0" fontId="12" fillId="0" borderId="0" xfId="11" applyFill="1" applyBorder="1" applyAlignment="1">
      <alignment horizontal="left" vertical="center"/>
    </xf>
    <xf numFmtId="0" fontId="8" fillId="7" borderId="3" xfId="12">
      <alignment horizontal="left" indent="1"/>
    </xf>
    <xf numFmtId="0" fontId="11" fillId="0" borderId="0" xfId="10">
      <alignment horizontal="left" indent="7"/>
    </xf>
    <xf numFmtId="165" fontId="9" fillId="0" borderId="0" xfId="8">
      <alignment horizontal="left" vertical="top" wrapText="1" indent="1"/>
    </xf>
    <xf numFmtId="0" fontId="11" fillId="0" borderId="0" xfId="10">
      <alignment horizontal="left" indent="7"/>
    </xf>
    <xf numFmtId="165" fontId="0" fillId="0" borderId="9" xfId="9" applyFont="1" applyBorder="1">
      <alignment horizontal="left" vertical="center" wrapText="1" indent="1"/>
    </xf>
    <xf numFmtId="165" fontId="7" fillId="0" borderId="9" xfId="9" applyBorder="1">
      <alignment horizontal="left" vertical="center" wrapText="1" indent="1"/>
    </xf>
  </cellXfs>
  <cellStyles count="13">
    <cellStyle name="40% - Accent1" xfId="1" builtinId="31" customBuiltin="1"/>
    <cellStyle name="Accent1" xfId="3" builtinId="29" customBuiltin="1"/>
    <cellStyle name="Accent5" xfId="4" builtinId="45" customBuiltin="1"/>
    <cellStyle name="Day" xfId="6"/>
    <cellStyle name="Day Detail" xfId="7"/>
    <cellStyle name="Day Header 1" xfId="5"/>
    <cellStyle name="Day Header 2" xfId="12"/>
    <cellStyle name="Heading 1" xfId="2" builtinId="16" customBuiltin="1"/>
    <cellStyle name="Hidden" xfId="11"/>
    <cellStyle name="Month" xfId="10"/>
    <cellStyle name="Normal" xfId="0" builtinId="0" customBuiltin="1"/>
    <cellStyle name="Notes" xfId="8"/>
    <cellStyle name="Notes Header" xfId="9"/>
  </cellStyles>
  <dxfs count="10">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Spin" dx="16" fmlaLink="$A$1" max="2999" min="1900" page="10" val="2014"/>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514350</xdr:colOff>
          <xdr:row>0</xdr:row>
          <xdr:rowOff>428625</xdr:rowOff>
        </xdr:from>
        <xdr:to>
          <xdr:col>1</xdr:col>
          <xdr:colOff>647700</xdr:colOff>
          <xdr:row>0</xdr:row>
          <xdr:rowOff>666750</xdr:rowOff>
        </xdr:to>
        <xdr:sp macro="" textlink="">
          <xdr:nvSpPr>
            <xdr:cNvPr id="1038" name="Year Spinner" descr="Click the Spinner buttons to change the calendar year. Or, type your preferred year in cell A1." hidden="1">
              <a:extLst>
                <a:ext uri="{63B3BB69-23CF-44E3-9099-C40C66FF867C}">
                  <a14:compatExt spid="_x0000_s1038"/>
                </a:ext>
              </a:extLst>
            </xdr:cNvPr>
            <xdr:cNvSpPr/>
          </xdr:nvSpPr>
          <xdr:spPr bwMode="auto">
            <a:xfrm>
              <a:off x="0" y="0"/>
              <a:ext cx="0" cy="0"/>
            </a:xfrm>
            <a:prstGeom prst="rect">
              <a:avLst/>
            </a:prstGeom>
            <a:noFill/>
            <a:ln w="9525">
              <a:miter lim="800000"/>
              <a:headEnd/>
              <a:tailEnd/>
            </a:ln>
          </xdr:spPr>
        </xdr:sp>
        <xdr:clientData fPrintsWithSheet="0"/>
      </xdr:twoCellAnchor>
    </mc:Choice>
    <mc:Fallback/>
  </mc:AlternateContent>
  <xdr:twoCellAnchor>
    <xdr:from>
      <xdr:col>1</xdr:col>
      <xdr:colOff>0</xdr:colOff>
      <xdr:row>0</xdr:row>
      <xdr:rowOff>19050</xdr:rowOff>
    </xdr:from>
    <xdr:to>
      <xdr:col>1</xdr:col>
      <xdr:colOff>466725</xdr:colOff>
      <xdr:row>1</xdr:row>
      <xdr:rowOff>521970</xdr:rowOff>
    </xdr:to>
    <xdr:grpSp>
      <xdr:nvGrpSpPr>
        <xdr:cNvPr id="4" name="Month 1 Year" descr="Shows the year of the current month." title="Year Display"/>
        <xdr:cNvGrpSpPr/>
      </xdr:nvGrpSpPr>
      <xdr:grpSpPr>
        <a:xfrm>
          <a:off x="171450" y="19050"/>
          <a:ext cx="466725" cy="1188720"/>
          <a:chOff x="371475" y="0"/>
          <a:chExt cx="457200" cy="990600"/>
        </a:xfrm>
      </xdr:grpSpPr>
      <xdr:sp macro="" textlink="">
        <xdr:nvSpPr>
          <xdr:cNvPr id="8" name="Freeform 19"/>
          <xdr:cNvSpPr>
            <a:spLocks/>
          </xdr:cNvSpPr>
        </xdr:nvSpPr>
        <xdr:spPr bwMode="auto">
          <a:xfrm>
            <a:off x="371475" y="0"/>
            <a:ext cx="457200" cy="990600"/>
          </a:xfrm>
          <a:custGeom>
            <a:avLst/>
            <a:gdLst>
              <a:gd name="T0" fmla="*/ 0 w 1663"/>
              <a:gd name="T1" fmla="*/ 0 h 3376"/>
              <a:gd name="T2" fmla="*/ 1663 w 1663"/>
              <a:gd name="T3" fmla="*/ 0 h 3376"/>
              <a:gd name="T4" fmla="*/ 1663 w 1663"/>
              <a:gd name="T5" fmla="*/ 3376 h 3376"/>
              <a:gd name="T6" fmla="*/ 837 w 1663"/>
              <a:gd name="T7" fmla="*/ 3059 h 3376"/>
              <a:gd name="T8" fmla="*/ 0 w 1663"/>
              <a:gd name="T9" fmla="*/ 3376 h 3376"/>
              <a:gd name="T10" fmla="*/ 0 w 1663"/>
              <a:gd name="T11" fmla="*/ 0 h 3376"/>
            </a:gdLst>
            <a:ahLst/>
            <a:cxnLst>
              <a:cxn ang="0">
                <a:pos x="T0" y="T1"/>
              </a:cxn>
              <a:cxn ang="0">
                <a:pos x="T2" y="T3"/>
              </a:cxn>
              <a:cxn ang="0">
                <a:pos x="T4" y="T5"/>
              </a:cxn>
              <a:cxn ang="0">
                <a:pos x="T6" y="T7"/>
              </a:cxn>
              <a:cxn ang="0">
                <a:pos x="T8" y="T9"/>
              </a:cxn>
              <a:cxn ang="0">
                <a:pos x="T10" y="T11"/>
              </a:cxn>
            </a:cxnLst>
            <a:rect l="0" t="0" r="r" b="b"/>
            <a:pathLst>
              <a:path w="1663" h="3376">
                <a:moveTo>
                  <a:pt x="0" y="0"/>
                </a:moveTo>
                <a:lnTo>
                  <a:pt x="1663" y="0"/>
                </a:lnTo>
                <a:lnTo>
                  <a:pt x="1663" y="3376"/>
                </a:lnTo>
                <a:lnTo>
                  <a:pt x="837" y="3059"/>
                </a:lnTo>
                <a:lnTo>
                  <a:pt x="0" y="3376"/>
                </a:lnTo>
                <a:lnTo>
                  <a:pt x="0" y="0"/>
                </a:lnTo>
                <a:close/>
              </a:path>
            </a:pathLst>
          </a:custGeom>
          <a:solidFill>
            <a:schemeClr val="accent1"/>
          </a:solidFill>
          <a:ln w="0">
            <a:noFill/>
            <a:prstDash val="solid"/>
            <a:round/>
            <a:headEnd/>
            <a:tailEnd/>
          </a:ln>
        </xdr:spPr>
      </xdr:sp>
      <xdr:sp macro="" textlink="Calendar1Year">
        <xdr:nvSpPr>
          <xdr:cNvPr id="3" name="TextBox 2"/>
          <xdr:cNvSpPr txBox="1"/>
        </xdr:nvSpPr>
        <xdr:spPr>
          <a:xfrm rot="16200000">
            <a:off x="222703" y="273636"/>
            <a:ext cx="75474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fld id="{15145F5F-D58C-4182-B5B8-D41ECE9C7CC2}" type="TxLink">
              <a:rPr lang="en-US" sz="2100">
                <a:solidFill>
                  <a:schemeClr val="bg1"/>
                </a:solidFill>
                <a:latin typeface="+mj-lt"/>
              </a:rPr>
              <a:pPr algn="l"/>
              <a:t>2014</a:t>
            </a:fld>
            <a:endParaRPr lang="en-US" sz="2100">
              <a:solidFill>
                <a:schemeClr val="bg1"/>
              </a:solidFill>
              <a:latin typeface="+mj-lt"/>
            </a:endParaRPr>
          </a:p>
        </xdr:txBody>
      </xdr:sp>
    </xdr:grpSp>
    <xdr:clientData/>
  </xdr:twoCellAnchor>
  <xdr:twoCellAnchor>
    <xdr:from>
      <xdr:col>1</xdr:col>
      <xdr:colOff>0</xdr:colOff>
      <xdr:row>15</xdr:row>
      <xdr:rowOff>19049</xdr:rowOff>
    </xdr:from>
    <xdr:to>
      <xdr:col>1</xdr:col>
      <xdr:colOff>466725</xdr:colOff>
      <xdr:row>16</xdr:row>
      <xdr:rowOff>521969</xdr:rowOff>
    </xdr:to>
    <xdr:grpSp>
      <xdr:nvGrpSpPr>
        <xdr:cNvPr id="11" name="Month 2 Year" descr="Shows the year of the current month." title="Year Display"/>
        <xdr:cNvGrpSpPr/>
      </xdr:nvGrpSpPr>
      <xdr:grpSpPr>
        <a:xfrm>
          <a:off x="171450" y="7153274"/>
          <a:ext cx="466725" cy="1188720"/>
          <a:chOff x="371475" y="0"/>
          <a:chExt cx="457200" cy="990600"/>
        </a:xfrm>
      </xdr:grpSpPr>
      <xdr:sp macro="" textlink="">
        <xdr:nvSpPr>
          <xdr:cNvPr id="12" name="Freeform 19"/>
          <xdr:cNvSpPr>
            <a:spLocks/>
          </xdr:cNvSpPr>
        </xdr:nvSpPr>
        <xdr:spPr bwMode="auto">
          <a:xfrm>
            <a:off x="371475" y="0"/>
            <a:ext cx="457200" cy="990600"/>
          </a:xfrm>
          <a:custGeom>
            <a:avLst/>
            <a:gdLst>
              <a:gd name="T0" fmla="*/ 0 w 1663"/>
              <a:gd name="T1" fmla="*/ 0 h 3376"/>
              <a:gd name="T2" fmla="*/ 1663 w 1663"/>
              <a:gd name="T3" fmla="*/ 0 h 3376"/>
              <a:gd name="T4" fmla="*/ 1663 w 1663"/>
              <a:gd name="T5" fmla="*/ 3376 h 3376"/>
              <a:gd name="T6" fmla="*/ 837 w 1663"/>
              <a:gd name="T7" fmla="*/ 3059 h 3376"/>
              <a:gd name="T8" fmla="*/ 0 w 1663"/>
              <a:gd name="T9" fmla="*/ 3376 h 3376"/>
              <a:gd name="T10" fmla="*/ 0 w 1663"/>
              <a:gd name="T11" fmla="*/ 0 h 3376"/>
            </a:gdLst>
            <a:ahLst/>
            <a:cxnLst>
              <a:cxn ang="0">
                <a:pos x="T0" y="T1"/>
              </a:cxn>
              <a:cxn ang="0">
                <a:pos x="T2" y="T3"/>
              </a:cxn>
              <a:cxn ang="0">
                <a:pos x="T4" y="T5"/>
              </a:cxn>
              <a:cxn ang="0">
                <a:pos x="T6" y="T7"/>
              </a:cxn>
              <a:cxn ang="0">
                <a:pos x="T8" y="T9"/>
              </a:cxn>
              <a:cxn ang="0">
                <a:pos x="T10" y="T11"/>
              </a:cxn>
            </a:cxnLst>
            <a:rect l="0" t="0" r="r" b="b"/>
            <a:pathLst>
              <a:path w="1663" h="3376">
                <a:moveTo>
                  <a:pt x="0" y="0"/>
                </a:moveTo>
                <a:lnTo>
                  <a:pt x="1663" y="0"/>
                </a:lnTo>
                <a:lnTo>
                  <a:pt x="1663" y="3376"/>
                </a:lnTo>
                <a:lnTo>
                  <a:pt x="837" y="3059"/>
                </a:lnTo>
                <a:lnTo>
                  <a:pt x="0" y="3376"/>
                </a:lnTo>
                <a:lnTo>
                  <a:pt x="0" y="0"/>
                </a:lnTo>
                <a:close/>
              </a:path>
            </a:pathLst>
          </a:custGeom>
          <a:solidFill>
            <a:schemeClr val="accent1"/>
          </a:solidFill>
          <a:ln w="0">
            <a:noFill/>
            <a:prstDash val="solid"/>
            <a:round/>
            <a:headEnd/>
            <a:tailEnd/>
          </a:ln>
        </xdr:spPr>
      </xdr:sp>
      <xdr:sp macro="" textlink="Calendar2Year">
        <xdr:nvSpPr>
          <xdr:cNvPr id="13" name="TextBox 12"/>
          <xdr:cNvSpPr txBox="1"/>
        </xdr:nvSpPr>
        <xdr:spPr>
          <a:xfrm rot="16200000">
            <a:off x="222703" y="273636"/>
            <a:ext cx="75474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fld id="{A6374D5C-074B-4CBB-BB65-5D5AEB3226D9}" type="TxLink">
              <a:rPr lang="en-US" sz="2100">
                <a:solidFill>
                  <a:schemeClr val="bg1"/>
                </a:solidFill>
                <a:latin typeface="+mj-lt"/>
              </a:rPr>
              <a:pPr algn="l"/>
              <a:t>2014</a:t>
            </a:fld>
            <a:endParaRPr lang="en-US" sz="2100">
              <a:solidFill>
                <a:schemeClr val="bg1"/>
              </a:solidFill>
              <a:latin typeface="+mj-lt"/>
            </a:endParaRPr>
          </a:p>
        </xdr:txBody>
      </xdr:sp>
    </xdr:grpSp>
    <xdr:clientData/>
  </xdr:twoCellAnchor>
  <xdr:twoCellAnchor>
    <xdr:from>
      <xdr:col>1</xdr:col>
      <xdr:colOff>0</xdr:colOff>
      <xdr:row>30</xdr:row>
      <xdr:rowOff>19050</xdr:rowOff>
    </xdr:from>
    <xdr:to>
      <xdr:col>1</xdr:col>
      <xdr:colOff>466725</xdr:colOff>
      <xdr:row>31</xdr:row>
      <xdr:rowOff>521970</xdr:rowOff>
    </xdr:to>
    <xdr:grpSp>
      <xdr:nvGrpSpPr>
        <xdr:cNvPr id="17" name="Month 3 Year" descr="Shows the year of the current month." title="Year Display"/>
        <xdr:cNvGrpSpPr/>
      </xdr:nvGrpSpPr>
      <xdr:grpSpPr>
        <a:xfrm>
          <a:off x="171450" y="14287500"/>
          <a:ext cx="466725" cy="1188720"/>
          <a:chOff x="371475" y="0"/>
          <a:chExt cx="457200" cy="990600"/>
        </a:xfrm>
      </xdr:grpSpPr>
      <xdr:sp macro="" textlink="">
        <xdr:nvSpPr>
          <xdr:cNvPr id="18" name="Freeform 19"/>
          <xdr:cNvSpPr>
            <a:spLocks/>
          </xdr:cNvSpPr>
        </xdr:nvSpPr>
        <xdr:spPr bwMode="auto">
          <a:xfrm>
            <a:off x="371475" y="0"/>
            <a:ext cx="457200" cy="990600"/>
          </a:xfrm>
          <a:custGeom>
            <a:avLst/>
            <a:gdLst>
              <a:gd name="T0" fmla="*/ 0 w 1663"/>
              <a:gd name="T1" fmla="*/ 0 h 3376"/>
              <a:gd name="T2" fmla="*/ 1663 w 1663"/>
              <a:gd name="T3" fmla="*/ 0 h 3376"/>
              <a:gd name="T4" fmla="*/ 1663 w 1663"/>
              <a:gd name="T5" fmla="*/ 3376 h 3376"/>
              <a:gd name="T6" fmla="*/ 837 w 1663"/>
              <a:gd name="T7" fmla="*/ 3059 h 3376"/>
              <a:gd name="T8" fmla="*/ 0 w 1663"/>
              <a:gd name="T9" fmla="*/ 3376 h 3376"/>
              <a:gd name="T10" fmla="*/ 0 w 1663"/>
              <a:gd name="T11" fmla="*/ 0 h 3376"/>
            </a:gdLst>
            <a:ahLst/>
            <a:cxnLst>
              <a:cxn ang="0">
                <a:pos x="T0" y="T1"/>
              </a:cxn>
              <a:cxn ang="0">
                <a:pos x="T2" y="T3"/>
              </a:cxn>
              <a:cxn ang="0">
                <a:pos x="T4" y="T5"/>
              </a:cxn>
              <a:cxn ang="0">
                <a:pos x="T6" y="T7"/>
              </a:cxn>
              <a:cxn ang="0">
                <a:pos x="T8" y="T9"/>
              </a:cxn>
              <a:cxn ang="0">
                <a:pos x="T10" y="T11"/>
              </a:cxn>
            </a:cxnLst>
            <a:rect l="0" t="0" r="r" b="b"/>
            <a:pathLst>
              <a:path w="1663" h="3376">
                <a:moveTo>
                  <a:pt x="0" y="0"/>
                </a:moveTo>
                <a:lnTo>
                  <a:pt x="1663" y="0"/>
                </a:lnTo>
                <a:lnTo>
                  <a:pt x="1663" y="3376"/>
                </a:lnTo>
                <a:lnTo>
                  <a:pt x="837" y="3059"/>
                </a:lnTo>
                <a:lnTo>
                  <a:pt x="0" y="3376"/>
                </a:lnTo>
                <a:lnTo>
                  <a:pt x="0" y="0"/>
                </a:lnTo>
                <a:close/>
              </a:path>
            </a:pathLst>
          </a:custGeom>
          <a:solidFill>
            <a:schemeClr val="accent1"/>
          </a:solidFill>
          <a:ln w="0">
            <a:noFill/>
            <a:prstDash val="solid"/>
            <a:round/>
            <a:headEnd/>
            <a:tailEnd/>
          </a:ln>
        </xdr:spPr>
      </xdr:sp>
      <xdr:sp macro="" textlink="Calendar3Year">
        <xdr:nvSpPr>
          <xdr:cNvPr id="19" name="TextBox 18"/>
          <xdr:cNvSpPr txBox="1"/>
        </xdr:nvSpPr>
        <xdr:spPr>
          <a:xfrm rot="16200000">
            <a:off x="222703" y="273636"/>
            <a:ext cx="75474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fld id="{302A17A6-45A0-431F-934E-E9BEE206D62C}" type="TxLink">
              <a:rPr lang="en-US" sz="2100">
                <a:solidFill>
                  <a:schemeClr val="bg1"/>
                </a:solidFill>
                <a:latin typeface="+mj-lt"/>
              </a:rPr>
              <a:pPr algn="l"/>
              <a:t>#N/A</a:t>
            </a:fld>
            <a:endParaRPr lang="en-US" sz="2100">
              <a:solidFill>
                <a:schemeClr val="bg1"/>
              </a:solidFill>
              <a:latin typeface="+mj-lt"/>
            </a:endParaRPr>
          </a:p>
        </xdr:txBody>
      </xdr:sp>
    </xdr:grpSp>
    <xdr:clientData/>
  </xdr:twoCellAnchor>
  <xdr:twoCellAnchor>
    <xdr:from>
      <xdr:col>1</xdr:col>
      <xdr:colOff>0</xdr:colOff>
      <xdr:row>45</xdr:row>
      <xdr:rowOff>19050</xdr:rowOff>
    </xdr:from>
    <xdr:to>
      <xdr:col>1</xdr:col>
      <xdr:colOff>466725</xdr:colOff>
      <xdr:row>46</xdr:row>
      <xdr:rowOff>521970</xdr:rowOff>
    </xdr:to>
    <xdr:grpSp>
      <xdr:nvGrpSpPr>
        <xdr:cNvPr id="20" name="Month 4 Year" descr="Shows the year of the current month." title="Year Display"/>
        <xdr:cNvGrpSpPr/>
      </xdr:nvGrpSpPr>
      <xdr:grpSpPr>
        <a:xfrm>
          <a:off x="171450" y="21421725"/>
          <a:ext cx="466725" cy="1188720"/>
          <a:chOff x="371475" y="0"/>
          <a:chExt cx="457200" cy="990600"/>
        </a:xfrm>
      </xdr:grpSpPr>
      <xdr:sp macro="" textlink="">
        <xdr:nvSpPr>
          <xdr:cNvPr id="21" name="Freeform 19"/>
          <xdr:cNvSpPr>
            <a:spLocks/>
          </xdr:cNvSpPr>
        </xdr:nvSpPr>
        <xdr:spPr bwMode="auto">
          <a:xfrm>
            <a:off x="371475" y="0"/>
            <a:ext cx="457200" cy="990600"/>
          </a:xfrm>
          <a:custGeom>
            <a:avLst/>
            <a:gdLst>
              <a:gd name="T0" fmla="*/ 0 w 1663"/>
              <a:gd name="T1" fmla="*/ 0 h 3376"/>
              <a:gd name="T2" fmla="*/ 1663 w 1663"/>
              <a:gd name="T3" fmla="*/ 0 h 3376"/>
              <a:gd name="T4" fmla="*/ 1663 w 1663"/>
              <a:gd name="T5" fmla="*/ 3376 h 3376"/>
              <a:gd name="T6" fmla="*/ 837 w 1663"/>
              <a:gd name="T7" fmla="*/ 3059 h 3376"/>
              <a:gd name="T8" fmla="*/ 0 w 1663"/>
              <a:gd name="T9" fmla="*/ 3376 h 3376"/>
              <a:gd name="T10" fmla="*/ 0 w 1663"/>
              <a:gd name="T11" fmla="*/ 0 h 3376"/>
            </a:gdLst>
            <a:ahLst/>
            <a:cxnLst>
              <a:cxn ang="0">
                <a:pos x="T0" y="T1"/>
              </a:cxn>
              <a:cxn ang="0">
                <a:pos x="T2" y="T3"/>
              </a:cxn>
              <a:cxn ang="0">
                <a:pos x="T4" y="T5"/>
              </a:cxn>
              <a:cxn ang="0">
                <a:pos x="T6" y="T7"/>
              </a:cxn>
              <a:cxn ang="0">
                <a:pos x="T8" y="T9"/>
              </a:cxn>
              <a:cxn ang="0">
                <a:pos x="T10" y="T11"/>
              </a:cxn>
            </a:cxnLst>
            <a:rect l="0" t="0" r="r" b="b"/>
            <a:pathLst>
              <a:path w="1663" h="3376">
                <a:moveTo>
                  <a:pt x="0" y="0"/>
                </a:moveTo>
                <a:lnTo>
                  <a:pt x="1663" y="0"/>
                </a:lnTo>
                <a:lnTo>
                  <a:pt x="1663" y="3376"/>
                </a:lnTo>
                <a:lnTo>
                  <a:pt x="837" y="3059"/>
                </a:lnTo>
                <a:lnTo>
                  <a:pt x="0" y="3376"/>
                </a:lnTo>
                <a:lnTo>
                  <a:pt x="0" y="0"/>
                </a:lnTo>
                <a:close/>
              </a:path>
            </a:pathLst>
          </a:custGeom>
          <a:solidFill>
            <a:schemeClr val="accent1"/>
          </a:solidFill>
          <a:ln w="0">
            <a:noFill/>
            <a:prstDash val="solid"/>
            <a:round/>
            <a:headEnd/>
            <a:tailEnd/>
          </a:ln>
        </xdr:spPr>
      </xdr:sp>
      <xdr:sp macro="" textlink="Calendar4Year">
        <xdr:nvSpPr>
          <xdr:cNvPr id="22" name="TextBox 21"/>
          <xdr:cNvSpPr txBox="1"/>
        </xdr:nvSpPr>
        <xdr:spPr>
          <a:xfrm rot="16200000">
            <a:off x="222703" y="273636"/>
            <a:ext cx="75474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fld id="{7205F1B3-8275-4208-84B0-0FB5F6D75228}" type="TxLink">
              <a:rPr lang="en-US" sz="2100">
                <a:solidFill>
                  <a:schemeClr val="bg1"/>
                </a:solidFill>
                <a:latin typeface="+mj-lt"/>
              </a:rPr>
              <a:pPr algn="l"/>
              <a:t>#N/A</a:t>
            </a:fld>
            <a:endParaRPr lang="en-US" sz="2100">
              <a:solidFill>
                <a:schemeClr val="bg1"/>
              </a:solidFill>
              <a:latin typeface="+mj-lt"/>
            </a:endParaRPr>
          </a:p>
        </xdr:txBody>
      </xdr:sp>
    </xdr:grpSp>
    <xdr:clientData/>
  </xdr:twoCellAnchor>
  <xdr:twoCellAnchor>
    <xdr:from>
      <xdr:col>1</xdr:col>
      <xdr:colOff>0</xdr:colOff>
      <xdr:row>60</xdr:row>
      <xdr:rowOff>19050</xdr:rowOff>
    </xdr:from>
    <xdr:to>
      <xdr:col>1</xdr:col>
      <xdr:colOff>466725</xdr:colOff>
      <xdr:row>61</xdr:row>
      <xdr:rowOff>521970</xdr:rowOff>
    </xdr:to>
    <xdr:grpSp>
      <xdr:nvGrpSpPr>
        <xdr:cNvPr id="23" name="Month 5 Year" descr="Shows the year of the current month." title="Year Display"/>
        <xdr:cNvGrpSpPr/>
      </xdr:nvGrpSpPr>
      <xdr:grpSpPr>
        <a:xfrm>
          <a:off x="171450" y="28555950"/>
          <a:ext cx="466725" cy="1188720"/>
          <a:chOff x="371475" y="0"/>
          <a:chExt cx="457200" cy="990600"/>
        </a:xfrm>
      </xdr:grpSpPr>
      <xdr:sp macro="" textlink="">
        <xdr:nvSpPr>
          <xdr:cNvPr id="24" name="Freeform 19"/>
          <xdr:cNvSpPr>
            <a:spLocks/>
          </xdr:cNvSpPr>
        </xdr:nvSpPr>
        <xdr:spPr bwMode="auto">
          <a:xfrm>
            <a:off x="371475" y="0"/>
            <a:ext cx="457200" cy="990600"/>
          </a:xfrm>
          <a:custGeom>
            <a:avLst/>
            <a:gdLst>
              <a:gd name="T0" fmla="*/ 0 w 1663"/>
              <a:gd name="T1" fmla="*/ 0 h 3376"/>
              <a:gd name="T2" fmla="*/ 1663 w 1663"/>
              <a:gd name="T3" fmla="*/ 0 h 3376"/>
              <a:gd name="T4" fmla="*/ 1663 w 1663"/>
              <a:gd name="T5" fmla="*/ 3376 h 3376"/>
              <a:gd name="T6" fmla="*/ 837 w 1663"/>
              <a:gd name="T7" fmla="*/ 3059 h 3376"/>
              <a:gd name="T8" fmla="*/ 0 w 1663"/>
              <a:gd name="T9" fmla="*/ 3376 h 3376"/>
              <a:gd name="T10" fmla="*/ 0 w 1663"/>
              <a:gd name="T11" fmla="*/ 0 h 3376"/>
            </a:gdLst>
            <a:ahLst/>
            <a:cxnLst>
              <a:cxn ang="0">
                <a:pos x="T0" y="T1"/>
              </a:cxn>
              <a:cxn ang="0">
                <a:pos x="T2" y="T3"/>
              </a:cxn>
              <a:cxn ang="0">
                <a:pos x="T4" y="T5"/>
              </a:cxn>
              <a:cxn ang="0">
                <a:pos x="T6" y="T7"/>
              </a:cxn>
              <a:cxn ang="0">
                <a:pos x="T8" y="T9"/>
              </a:cxn>
              <a:cxn ang="0">
                <a:pos x="T10" y="T11"/>
              </a:cxn>
            </a:cxnLst>
            <a:rect l="0" t="0" r="r" b="b"/>
            <a:pathLst>
              <a:path w="1663" h="3376">
                <a:moveTo>
                  <a:pt x="0" y="0"/>
                </a:moveTo>
                <a:lnTo>
                  <a:pt x="1663" y="0"/>
                </a:lnTo>
                <a:lnTo>
                  <a:pt x="1663" y="3376"/>
                </a:lnTo>
                <a:lnTo>
                  <a:pt x="837" y="3059"/>
                </a:lnTo>
                <a:lnTo>
                  <a:pt x="0" y="3376"/>
                </a:lnTo>
                <a:lnTo>
                  <a:pt x="0" y="0"/>
                </a:lnTo>
                <a:close/>
              </a:path>
            </a:pathLst>
          </a:custGeom>
          <a:solidFill>
            <a:schemeClr val="accent1"/>
          </a:solidFill>
          <a:ln w="0">
            <a:noFill/>
            <a:prstDash val="solid"/>
            <a:round/>
            <a:headEnd/>
            <a:tailEnd/>
          </a:ln>
        </xdr:spPr>
      </xdr:sp>
      <xdr:sp macro="" textlink="Calendar5Year">
        <xdr:nvSpPr>
          <xdr:cNvPr id="25" name="TextBox 24"/>
          <xdr:cNvSpPr txBox="1"/>
        </xdr:nvSpPr>
        <xdr:spPr>
          <a:xfrm rot="16200000">
            <a:off x="222703" y="273636"/>
            <a:ext cx="75474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fld id="{71877935-CFC7-420D-A21A-81C5B6113915}" type="TxLink">
              <a:rPr lang="en-US" sz="2100">
                <a:solidFill>
                  <a:schemeClr val="bg1"/>
                </a:solidFill>
                <a:latin typeface="+mj-lt"/>
              </a:rPr>
              <a:pPr algn="l"/>
              <a:t>#N/A</a:t>
            </a:fld>
            <a:endParaRPr lang="en-US" sz="2100">
              <a:solidFill>
                <a:schemeClr val="bg1"/>
              </a:solidFill>
              <a:latin typeface="+mj-lt"/>
            </a:endParaRPr>
          </a:p>
        </xdr:txBody>
      </xdr:sp>
    </xdr:grpSp>
    <xdr:clientData/>
  </xdr:twoCellAnchor>
  <xdr:twoCellAnchor>
    <xdr:from>
      <xdr:col>1</xdr:col>
      <xdr:colOff>0</xdr:colOff>
      <xdr:row>75</xdr:row>
      <xdr:rowOff>19050</xdr:rowOff>
    </xdr:from>
    <xdr:to>
      <xdr:col>1</xdr:col>
      <xdr:colOff>466725</xdr:colOff>
      <xdr:row>76</xdr:row>
      <xdr:rowOff>521970</xdr:rowOff>
    </xdr:to>
    <xdr:grpSp>
      <xdr:nvGrpSpPr>
        <xdr:cNvPr id="26" name="Month 6 Year" descr="Shows the year of the current month." title="Year Display"/>
        <xdr:cNvGrpSpPr/>
      </xdr:nvGrpSpPr>
      <xdr:grpSpPr>
        <a:xfrm>
          <a:off x="171450" y="35690175"/>
          <a:ext cx="466725" cy="1188720"/>
          <a:chOff x="371475" y="0"/>
          <a:chExt cx="457200" cy="990600"/>
        </a:xfrm>
      </xdr:grpSpPr>
      <xdr:sp macro="" textlink="">
        <xdr:nvSpPr>
          <xdr:cNvPr id="27" name="Freeform 19"/>
          <xdr:cNvSpPr>
            <a:spLocks/>
          </xdr:cNvSpPr>
        </xdr:nvSpPr>
        <xdr:spPr bwMode="auto">
          <a:xfrm>
            <a:off x="371475" y="0"/>
            <a:ext cx="457200" cy="990600"/>
          </a:xfrm>
          <a:custGeom>
            <a:avLst/>
            <a:gdLst>
              <a:gd name="T0" fmla="*/ 0 w 1663"/>
              <a:gd name="T1" fmla="*/ 0 h 3376"/>
              <a:gd name="T2" fmla="*/ 1663 w 1663"/>
              <a:gd name="T3" fmla="*/ 0 h 3376"/>
              <a:gd name="T4" fmla="*/ 1663 w 1663"/>
              <a:gd name="T5" fmla="*/ 3376 h 3376"/>
              <a:gd name="T6" fmla="*/ 837 w 1663"/>
              <a:gd name="T7" fmla="*/ 3059 h 3376"/>
              <a:gd name="T8" fmla="*/ 0 w 1663"/>
              <a:gd name="T9" fmla="*/ 3376 h 3376"/>
              <a:gd name="T10" fmla="*/ 0 w 1663"/>
              <a:gd name="T11" fmla="*/ 0 h 3376"/>
            </a:gdLst>
            <a:ahLst/>
            <a:cxnLst>
              <a:cxn ang="0">
                <a:pos x="T0" y="T1"/>
              </a:cxn>
              <a:cxn ang="0">
                <a:pos x="T2" y="T3"/>
              </a:cxn>
              <a:cxn ang="0">
                <a:pos x="T4" y="T5"/>
              </a:cxn>
              <a:cxn ang="0">
                <a:pos x="T6" y="T7"/>
              </a:cxn>
              <a:cxn ang="0">
                <a:pos x="T8" y="T9"/>
              </a:cxn>
              <a:cxn ang="0">
                <a:pos x="T10" y="T11"/>
              </a:cxn>
            </a:cxnLst>
            <a:rect l="0" t="0" r="r" b="b"/>
            <a:pathLst>
              <a:path w="1663" h="3376">
                <a:moveTo>
                  <a:pt x="0" y="0"/>
                </a:moveTo>
                <a:lnTo>
                  <a:pt x="1663" y="0"/>
                </a:lnTo>
                <a:lnTo>
                  <a:pt x="1663" y="3376"/>
                </a:lnTo>
                <a:lnTo>
                  <a:pt x="837" y="3059"/>
                </a:lnTo>
                <a:lnTo>
                  <a:pt x="0" y="3376"/>
                </a:lnTo>
                <a:lnTo>
                  <a:pt x="0" y="0"/>
                </a:lnTo>
                <a:close/>
              </a:path>
            </a:pathLst>
          </a:custGeom>
          <a:solidFill>
            <a:schemeClr val="accent1"/>
          </a:solidFill>
          <a:ln w="0">
            <a:noFill/>
            <a:prstDash val="solid"/>
            <a:round/>
            <a:headEnd/>
            <a:tailEnd/>
          </a:ln>
        </xdr:spPr>
      </xdr:sp>
      <xdr:sp macro="" textlink="Calendar6Year">
        <xdr:nvSpPr>
          <xdr:cNvPr id="28" name="TextBox 27"/>
          <xdr:cNvSpPr txBox="1"/>
        </xdr:nvSpPr>
        <xdr:spPr>
          <a:xfrm rot="16200000">
            <a:off x="222703" y="273636"/>
            <a:ext cx="75474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fld id="{95D11BCA-6DF1-4D66-811B-CE965BCBB330}" type="TxLink">
              <a:rPr lang="en-US" sz="2100">
                <a:solidFill>
                  <a:schemeClr val="bg1"/>
                </a:solidFill>
                <a:latin typeface="+mj-lt"/>
              </a:rPr>
              <a:pPr algn="l"/>
              <a:t>#N/A</a:t>
            </a:fld>
            <a:endParaRPr lang="en-US" sz="2100">
              <a:solidFill>
                <a:schemeClr val="bg1"/>
              </a:solidFill>
              <a:latin typeface="+mj-lt"/>
            </a:endParaRPr>
          </a:p>
        </xdr:txBody>
      </xdr:sp>
    </xdr:grpSp>
    <xdr:clientData/>
  </xdr:twoCellAnchor>
  <xdr:twoCellAnchor>
    <xdr:from>
      <xdr:col>1</xdr:col>
      <xdr:colOff>0</xdr:colOff>
      <xdr:row>90</xdr:row>
      <xdr:rowOff>19050</xdr:rowOff>
    </xdr:from>
    <xdr:to>
      <xdr:col>1</xdr:col>
      <xdr:colOff>466725</xdr:colOff>
      <xdr:row>91</xdr:row>
      <xdr:rowOff>521970</xdr:rowOff>
    </xdr:to>
    <xdr:grpSp>
      <xdr:nvGrpSpPr>
        <xdr:cNvPr id="29" name="Month 7 Year" descr="Shows the year of the current month." title="Year Display"/>
        <xdr:cNvGrpSpPr/>
      </xdr:nvGrpSpPr>
      <xdr:grpSpPr>
        <a:xfrm>
          <a:off x="171450" y="42824400"/>
          <a:ext cx="466725" cy="1188720"/>
          <a:chOff x="371475" y="0"/>
          <a:chExt cx="457200" cy="990600"/>
        </a:xfrm>
      </xdr:grpSpPr>
      <xdr:sp macro="" textlink="">
        <xdr:nvSpPr>
          <xdr:cNvPr id="30" name="Freeform 19"/>
          <xdr:cNvSpPr>
            <a:spLocks/>
          </xdr:cNvSpPr>
        </xdr:nvSpPr>
        <xdr:spPr bwMode="auto">
          <a:xfrm>
            <a:off x="371475" y="0"/>
            <a:ext cx="457200" cy="990600"/>
          </a:xfrm>
          <a:custGeom>
            <a:avLst/>
            <a:gdLst>
              <a:gd name="T0" fmla="*/ 0 w 1663"/>
              <a:gd name="T1" fmla="*/ 0 h 3376"/>
              <a:gd name="T2" fmla="*/ 1663 w 1663"/>
              <a:gd name="T3" fmla="*/ 0 h 3376"/>
              <a:gd name="T4" fmla="*/ 1663 w 1663"/>
              <a:gd name="T5" fmla="*/ 3376 h 3376"/>
              <a:gd name="T6" fmla="*/ 837 w 1663"/>
              <a:gd name="T7" fmla="*/ 3059 h 3376"/>
              <a:gd name="T8" fmla="*/ 0 w 1663"/>
              <a:gd name="T9" fmla="*/ 3376 h 3376"/>
              <a:gd name="T10" fmla="*/ 0 w 1663"/>
              <a:gd name="T11" fmla="*/ 0 h 3376"/>
            </a:gdLst>
            <a:ahLst/>
            <a:cxnLst>
              <a:cxn ang="0">
                <a:pos x="T0" y="T1"/>
              </a:cxn>
              <a:cxn ang="0">
                <a:pos x="T2" y="T3"/>
              </a:cxn>
              <a:cxn ang="0">
                <a:pos x="T4" y="T5"/>
              </a:cxn>
              <a:cxn ang="0">
                <a:pos x="T6" y="T7"/>
              </a:cxn>
              <a:cxn ang="0">
                <a:pos x="T8" y="T9"/>
              </a:cxn>
              <a:cxn ang="0">
                <a:pos x="T10" y="T11"/>
              </a:cxn>
            </a:cxnLst>
            <a:rect l="0" t="0" r="r" b="b"/>
            <a:pathLst>
              <a:path w="1663" h="3376">
                <a:moveTo>
                  <a:pt x="0" y="0"/>
                </a:moveTo>
                <a:lnTo>
                  <a:pt x="1663" y="0"/>
                </a:lnTo>
                <a:lnTo>
                  <a:pt x="1663" y="3376"/>
                </a:lnTo>
                <a:lnTo>
                  <a:pt x="837" y="3059"/>
                </a:lnTo>
                <a:lnTo>
                  <a:pt x="0" y="3376"/>
                </a:lnTo>
                <a:lnTo>
                  <a:pt x="0" y="0"/>
                </a:lnTo>
                <a:close/>
              </a:path>
            </a:pathLst>
          </a:custGeom>
          <a:solidFill>
            <a:schemeClr val="accent1"/>
          </a:solidFill>
          <a:ln w="0">
            <a:noFill/>
            <a:prstDash val="solid"/>
            <a:round/>
            <a:headEnd/>
            <a:tailEnd/>
          </a:ln>
        </xdr:spPr>
      </xdr:sp>
      <xdr:sp macro="" textlink="Calendar7Year">
        <xdr:nvSpPr>
          <xdr:cNvPr id="31" name="TextBox 30"/>
          <xdr:cNvSpPr txBox="1"/>
        </xdr:nvSpPr>
        <xdr:spPr>
          <a:xfrm rot="16200000">
            <a:off x="222703" y="273636"/>
            <a:ext cx="75474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fld id="{43A13B61-B758-45A8-8808-05A32E18BDB3}" type="TxLink">
              <a:rPr lang="en-US" sz="2100">
                <a:solidFill>
                  <a:schemeClr val="bg1"/>
                </a:solidFill>
                <a:latin typeface="+mj-lt"/>
              </a:rPr>
              <a:pPr algn="l"/>
              <a:t>#N/A</a:t>
            </a:fld>
            <a:endParaRPr lang="en-US" sz="2100">
              <a:solidFill>
                <a:schemeClr val="bg1"/>
              </a:solidFill>
              <a:latin typeface="+mj-lt"/>
            </a:endParaRPr>
          </a:p>
        </xdr:txBody>
      </xdr:sp>
    </xdr:grpSp>
    <xdr:clientData/>
  </xdr:twoCellAnchor>
  <xdr:twoCellAnchor>
    <xdr:from>
      <xdr:col>1</xdr:col>
      <xdr:colOff>0</xdr:colOff>
      <xdr:row>105</xdr:row>
      <xdr:rowOff>19050</xdr:rowOff>
    </xdr:from>
    <xdr:to>
      <xdr:col>1</xdr:col>
      <xdr:colOff>466725</xdr:colOff>
      <xdr:row>106</xdr:row>
      <xdr:rowOff>521970</xdr:rowOff>
    </xdr:to>
    <xdr:grpSp>
      <xdr:nvGrpSpPr>
        <xdr:cNvPr id="32" name="Month 8 Year" descr="Shows the year of the current month." title="Year Display"/>
        <xdr:cNvGrpSpPr/>
      </xdr:nvGrpSpPr>
      <xdr:grpSpPr>
        <a:xfrm>
          <a:off x="171450" y="49958625"/>
          <a:ext cx="466725" cy="1188720"/>
          <a:chOff x="371475" y="0"/>
          <a:chExt cx="457200" cy="990600"/>
        </a:xfrm>
      </xdr:grpSpPr>
      <xdr:sp macro="" textlink="">
        <xdr:nvSpPr>
          <xdr:cNvPr id="33" name="Freeform 19"/>
          <xdr:cNvSpPr>
            <a:spLocks/>
          </xdr:cNvSpPr>
        </xdr:nvSpPr>
        <xdr:spPr bwMode="auto">
          <a:xfrm>
            <a:off x="371475" y="0"/>
            <a:ext cx="457200" cy="990600"/>
          </a:xfrm>
          <a:custGeom>
            <a:avLst/>
            <a:gdLst>
              <a:gd name="T0" fmla="*/ 0 w 1663"/>
              <a:gd name="T1" fmla="*/ 0 h 3376"/>
              <a:gd name="T2" fmla="*/ 1663 w 1663"/>
              <a:gd name="T3" fmla="*/ 0 h 3376"/>
              <a:gd name="T4" fmla="*/ 1663 w 1663"/>
              <a:gd name="T5" fmla="*/ 3376 h 3376"/>
              <a:gd name="T6" fmla="*/ 837 w 1663"/>
              <a:gd name="T7" fmla="*/ 3059 h 3376"/>
              <a:gd name="T8" fmla="*/ 0 w 1663"/>
              <a:gd name="T9" fmla="*/ 3376 h 3376"/>
              <a:gd name="T10" fmla="*/ 0 w 1663"/>
              <a:gd name="T11" fmla="*/ 0 h 3376"/>
            </a:gdLst>
            <a:ahLst/>
            <a:cxnLst>
              <a:cxn ang="0">
                <a:pos x="T0" y="T1"/>
              </a:cxn>
              <a:cxn ang="0">
                <a:pos x="T2" y="T3"/>
              </a:cxn>
              <a:cxn ang="0">
                <a:pos x="T4" y="T5"/>
              </a:cxn>
              <a:cxn ang="0">
                <a:pos x="T6" y="T7"/>
              </a:cxn>
              <a:cxn ang="0">
                <a:pos x="T8" y="T9"/>
              </a:cxn>
              <a:cxn ang="0">
                <a:pos x="T10" y="T11"/>
              </a:cxn>
            </a:cxnLst>
            <a:rect l="0" t="0" r="r" b="b"/>
            <a:pathLst>
              <a:path w="1663" h="3376">
                <a:moveTo>
                  <a:pt x="0" y="0"/>
                </a:moveTo>
                <a:lnTo>
                  <a:pt x="1663" y="0"/>
                </a:lnTo>
                <a:lnTo>
                  <a:pt x="1663" y="3376"/>
                </a:lnTo>
                <a:lnTo>
                  <a:pt x="837" y="3059"/>
                </a:lnTo>
                <a:lnTo>
                  <a:pt x="0" y="3376"/>
                </a:lnTo>
                <a:lnTo>
                  <a:pt x="0" y="0"/>
                </a:lnTo>
                <a:close/>
              </a:path>
            </a:pathLst>
          </a:custGeom>
          <a:solidFill>
            <a:schemeClr val="accent1"/>
          </a:solidFill>
          <a:ln w="0">
            <a:noFill/>
            <a:prstDash val="solid"/>
            <a:round/>
            <a:headEnd/>
            <a:tailEnd/>
          </a:ln>
        </xdr:spPr>
      </xdr:sp>
      <xdr:sp macro="" textlink="Calendar8Year">
        <xdr:nvSpPr>
          <xdr:cNvPr id="34" name="TextBox 33"/>
          <xdr:cNvSpPr txBox="1"/>
        </xdr:nvSpPr>
        <xdr:spPr>
          <a:xfrm rot="16200000">
            <a:off x="222703" y="273636"/>
            <a:ext cx="75474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fld id="{A26EB04F-A87E-4614-847F-34A029B3B50A}" type="TxLink">
              <a:rPr lang="en-US" sz="2100">
                <a:solidFill>
                  <a:schemeClr val="bg1"/>
                </a:solidFill>
                <a:latin typeface="+mj-lt"/>
              </a:rPr>
              <a:pPr algn="l"/>
              <a:t>#N/A</a:t>
            </a:fld>
            <a:endParaRPr lang="en-US" sz="2100">
              <a:solidFill>
                <a:schemeClr val="bg1"/>
              </a:solidFill>
              <a:latin typeface="+mj-lt"/>
            </a:endParaRPr>
          </a:p>
        </xdr:txBody>
      </xdr:sp>
    </xdr:grpSp>
    <xdr:clientData/>
  </xdr:twoCellAnchor>
  <xdr:twoCellAnchor>
    <xdr:from>
      <xdr:col>1</xdr:col>
      <xdr:colOff>0</xdr:colOff>
      <xdr:row>120</xdr:row>
      <xdr:rowOff>19050</xdr:rowOff>
    </xdr:from>
    <xdr:to>
      <xdr:col>1</xdr:col>
      <xdr:colOff>466725</xdr:colOff>
      <xdr:row>121</xdr:row>
      <xdr:rowOff>521970</xdr:rowOff>
    </xdr:to>
    <xdr:grpSp>
      <xdr:nvGrpSpPr>
        <xdr:cNvPr id="35" name="Month 9 Year" descr="Shows the year of the current month." title="Year Display"/>
        <xdr:cNvGrpSpPr/>
      </xdr:nvGrpSpPr>
      <xdr:grpSpPr>
        <a:xfrm>
          <a:off x="171450" y="57092850"/>
          <a:ext cx="466725" cy="1188720"/>
          <a:chOff x="371475" y="0"/>
          <a:chExt cx="457200" cy="990600"/>
        </a:xfrm>
      </xdr:grpSpPr>
      <xdr:sp macro="" textlink="">
        <xdr:nvSpPr>
          <xdr:cNvPr id="36" name="Freeform 19"/>
          <xdr:cNvSpPr>
            <a:spLocks/>
          </xdr:cNvSpPr>
        </xdr:nvSpPr>
        <xdr:spPr bwMode="auto">
          <a:xfrm>
            <a:off x="371475" y="0"/>
            <a:ext cx="457200" cy="990600"/>
          </a:xfrm>
          <a:custGeom>
            <a:avLst/>
            <a:gdLst>
              <a:gd name="T0" fmla="*/ 0 w 1663"/>
              <a:gd name="T1" fmla="*/ 0 h 3376"/>
              <a:gd name="T2" fmla="*/ 1663 w 1663"/>
              <a:gd name="T3" fmla="*/ 0 h 3376"/>
              <a:gd name="T4" fmla="*/ 1663 w 1663"/>
              <a:gd name="T5" fmla="*/ 3376 h 3376"/>
              <a:gd name="T6" fmla="*/ 837 w 1663"/>
              <a:gd name="T7" fmla="*/ 3059 h 3376"/>
              <a:gd name="T8" fmla="*/ 0 w 1663"/>
              <a:gd name="T9" fmla="*/ 3376 h 3376"/>
              <a:gd name="T10" fmla="*/ 0 w 1663"/>
              <a:gd name="T11" fmla="*/ 0 h 3376"/>
            </a:gdLst>
            <a:ahLst/>
            <a:cxnLst>
              <a:cxn ang="0">
                <a:pos x="T0" y="T1"/>
              </a:cxn>
              <a:cxn ang="0">
                <a:pos x="T2" y="T3"/>
              </a:cxn>
              <a:cxn ang="0">
                <a:pos x="T4" y="T5"/>
              </a:cxn>
              <a:cxn ang="0">
                <a:pos x="T6" y="T7"/>
              </a:cxn>
              <a:cxn ang="0">
                <a:pos x="T8" y="T9"/>
              </a:cxn>
              <a:cxn ang="0">
                <a:pos x="T10" y="T11"/>
              </a:cxn>
            </a:cxnLst>
            <a:rect l="0" t="0" r="r" b="b"/>
            <a:pathLst>
              <a:path w="1663" h="3376">
                <a:moveTo>
                  <a:pt x="0" y="0"/>
                </a:moveTo>
                <a:lnTo>
                  <a:pt x="1663" y="0"/>
                </a:lnTo>
                <a:lnTo>
                  <a:pt x="1663" y="3376"/>
                </a:lnTo>
                <a:lnTo>
                  <a:pt x="837" y="3059"/>
                </a:lnTo>
                <a:lnTo>
                  <a:pt x="0" y="3376"/>
                </a:lnTo>
                <a:lnTo>
                  <a:pt x="0" y="0"/>
                </a:lnTo>
                <a:close/>
              </a:path>
            </a:pathLst>
          </a:custGeom>
          <a:solidFill>
            <a:schemeClr val="accent1"/>
          </a:solidFill>
          <a:ln w="0">
            <a:noFill/>
            <a:prstDash val="solid"/>
            <a:round/>
            <a:headEnd/>
            <a:tailEnd/>
          </a:ln>
        </xdr:spPr>
      </xdr:sp>
      <xdr:sp macro="" textlink="Calendar9Year">
        <xdr:nvSpPr>
          <xdr:cNvPr id="37" name="TextBox 36"/>
          <xdr:cNvSpPr txBox="1"/>
        </xdr:nvSpPr>
        <xdr:spPr>
          <a:xfrm rot="16200000">
            <a:off x="222703" y="273636"/>
            <a:ext cx="75474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fld id="{9CE19CC0-C4BE-4B11-98B2-25FFE0B0EA7E}" type="TxLink">
              <a:rPr lang="en-US" sz="2100">
                <a:solidFill>
                  <a:schemeClr val="bg1"/>
                </a:solidFill>
                <a:latin typeface="+mj-lt"/>
              </a:rPr>
              <a:pPr algn="l"/>
              <a:t>#N/A</a:t>
            </a:fld>
            <a:endParaRPr lang="en-US" sz="2100">
              <a:solidFill>
                <a:schemeClr val="bg1"/>
              </a:solidFill>
              <a:latin typeface="+mj-lt"/>
            </a:endParaRPr>
          </a:p>
        </xdr:txBody>
      </xdr:sp>
    </xdr:grpSp>
    <xdr:clientData/>
  </xdr:twoCellAnchor>
  <xdr:twoCellAnchor>
    <xdr:from>
      <xdr:col>1</xdr:col>
      <xdr:colOff>0</xdr:colOff>
      <xdr:row>135</xdr:row>
      <xdr:rowOff>19050</xdr:rowOff>
    </xdr:from>
    <xdr:to>
      <xdr:col>1</xdr:col>
      <xdr:colOff>466725</xdr:colOff>
      <xdr:row>136</xdr:row>
      <xdr:rowOff>521970</xdr:rowOff>
    </xdr:to>
    <xdr:grpSp>
      <xdr:nvGrpSpPr>
        <xdr:cNvPr id="38" name="Month 10 Year" descr="Shows the year of the current month." title="Year Display"/>
        <xdr:cNvGrpSpPr/>
      </xdr:nvGrpSpPr>
      <xdr:grpSpPr>
        <a:xfrm>
          <a:off x="171450" y="64227075"/>
          <a:ext cx="466725" cy="1188720"/>
          <a:chOff x="371475" y="0"/>
          <a:chExt cx="457200" cy="990600"/>
        </a:xfrm>
      </xdr:grpSpPr>
      <xdr:sp macro="" textlink="">
        <xdr:nvSpPr>
          <xdr:cNvPr id="39" name="Freeform 19"/>
          <xdr:cNvSpPr>
            <a:spLocks/>
          </xdr:cNvSpPr>
        </xdr:nvSpPr>
        <xdr:spPr bwMode="auto">
          <a:xfrm>
            <a:off x="371475" y="0"/>
            <a:ext cx="457200" cy="990600"/>
          </a:xfrm>
          <a:custGeom>
            <a:avLst/>
            <a:gdLst>
              <a:gd name="T0" fmla="*/ 0 w 1663"/>
              <a:gd name="T1" fmla="*/ 0 h 3376"/>
              <a:gd name="T2" fmla="*/ 1663 w 1663"/>
              <a:gd name="T3" fmla="*/ 0 h 3376"/>
              <a:gd name="T4" fmla="*/ 1663 w 1663"/>
              <a:gd name="T5" fmla="*/ 3376 h 3376"/>
              <a:gd name="T6" fmla="*/ 837 w 1663"/>
              <a:gd name="T7" fmla="*/ 3059 h 3376"/>
              <a:gd name="T8" fmla="*/ 0 w 1663"/>
              <a:gd name="T9" fmla="*/ 3376 h 3376"/>
              <a:gd name="T10" fmla="*/ 0 w 1663"/>
              <a:gd name="T11" fmla="*/ 0 h 3376"/>
            </a:gdLst>
            <a:ahLst/>
            <a:cxnLst>
              <a:cxn ang="0">
                <a:pos x="T0" y="T1"/>
              </a:cxn>
              <a:cxn ang="0">
                <a:pos x="T2" y="T3"/>
              </a:cxn>
              <a:cxn ang="0">
                <a:pos x="T4" y="T5"/>
              </a:cxn>
              <a:cxn ang="0">
                <a:pos x="T6" y="T7"/>
              </a:cxn>
              <a:cxn ang="0">
                <a:pos x="T8" y="T9"/>
              </a:cxn>
              <a:cxn ang="0">
                <a:pos x="T10" y="T11"/>
              </a:cxn>
            </a:cxnLst>
            <a:rect l="0" t="0" r="r" b="b"/>
            <a:pathLst>
              <a:path w="1663" h="3376">
                <a:moveTo>
                  <a:pt x="0" y="0"/>
                </a:moveTo>
                <a:lnTo>
                  <a:pt x="1663" y="0"/>
                </a:lnTo>
                <a:lnTo>
                  <a:pt x="1663" y="3376"/>
                </a:lnTo>
                <a:lnTo>
                  <a:pt x="837" y="3059"/>
                </a:lnTo>
                <a:lnTo>
                  <a:pt x="0" y="3376"/>
                </a:lnTo>
                <a:lnTo>
                  <a:pt x="0" y="0"/>
                </a:lnTo>
                <a:close/>
              </a:path>
            </a:pathLst>
          </a:custGeom>
          <a:solidFill>
            <a:schemeClr val="accent1"/>
          </a:solidFill>
          <a:ln w="0">
            <a:noFill/>
            <a:prstDash val="solid"/>
            <a:round/>
            <a:headEnd/>
            <a:tailEnd/>
          </a:ln>
        </xdr:spPr>
      </xdr:sp>
      <xdr:sp macro="" textlink="Calendar9Year">
        <xdr:nvSpPr>
          <xdr:cNvPr id="40" name="TextBox 39"/>
          <xdr:cNvSpPr txBox="1"/>
        </xdr:nvSpPr>
        <xdr:spPr>
          <a:xfrm rot="16200000">
            <a:off x="222703" y="273636"/>
            <a:ext cx="75474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fld id="{9CE19CC0-C4BE-4B11-98B2-25FFE0B0EA7E}" type="TxLink">
              <a:rPr lang="en-US" sz="2100">
                <a:solidFill>
                  <a:schemeClr val="bg1"/>
                </a:solidFill>
                <a:latin typeface="+mj-lt"/>
              </a:rPr>
              <a:pPr algn="l"/>
              <a:t>#N/A</a:t>
            </a:fld>
            <a:endParaRPr lang="en-US" sz="2100">
              <a:solidFill>
                <a:schemeClr val="bg1"/>
              </a:solidFill>
              <a:latin typeface="+mj-lt"/>
            </a:endParaRPr>
          </a:p>
        </xdr:txBody>
      </xdr:sp>
    </xdr:grpSp>
    <xdr:clientData/>
  </xdr:twoCellAnchor>
  <xdr:twoCellAnchor>
    <xdr:from>
      <xdr:col>4</xdr:col>
      <xdr:colOff>314325</xdr:colOff>
      <xdr:row>0</xdr:row>
      <xdr:rowOff>114301</xdr:rowOff>
    </xdr:from>
    <xdr:to>
      <xdr:col>7</xdr:col>
      <xdr:colOff>1171578</xdr:colOff>
      <xdr:row>1</xdr:row>
      <xdr:rowOff>57151</xdr:rowOff>
    </xdr:to>
    <xdr:sp macro="" textlink="">
      <xdr:nvSpPr>
        <xdr:cNvPr id="2" name="Customization Tip" descr="Change the year along with the starting month and weekday to fit your academic schedule! Click the spinner button to change the year and in cells B1 and B3, select your desired month start and weekday start from the drop downs provided.&#10;" title="Customization Tip"/>
        <xdr:cNvSpPr/>
      </xdr:nvSpPr>
      <xdr:spPr>
        <a:xfrm>
          <a:off x="4067175" y="114301"/>
          <a:ext cx="4400553" cy="628650"/>
        </a:xfrm>
        <a:prstGeom prst="wedgeRectCallout">
          <a:avLst>
            <a:gd name="adj1" fmla="val -53665"/>
            <a:gd name="adj2" fmla="val -22558"/>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lang="en-US" sz="900">
              <a:solidFill>
                <a:schemeClr val="tx1">
                  <a:lumMod val="75000"/>
                  <a:lumOff val="25000"/>
                </a:schemeClr>
              </a:solidFill>
              <a:latin typeface="+mj-lt"/>
            </a:rPr>
            <a:t>TIP: Change the year</a:t>
          </a:r>
          <a:r>
            <a:rPr lang="en-US" sz="900" baseline="0">
              <a:solidFill>
                <a:schemeClr val="tx1">
                  <a:lumMod val="75000"/>
                  <a:lumOff val="25000"/>
                </a:schemeClr>
              </a:solidFill>
              <a:latin typeface="+mj-lt"/>
            </a:rPr>
            <a:t> along with the starting </a:t>
          </a:r>
          <a:r>
            <a:rPr lang="en-US" sz="900">
              <a:solidFill>
                <a:schemeClr val="tx1">
                  <a:lumMod val="75000"/>
                  <a:lumOff val="25000"/>
                </a:schemeClr>
              </a:solidFill>
              <a:latin typeface="+mj-lt"/>
            </a:rPr>
            <a:t>month</a:t>
          </a:r>
          <a:r>
            <a:rPr lang="en-US" sz="900" baseline="0">
              <a:solidFill>
                <a:schemeClr val="tx1">
                  <a:lumMod val="75000"/>
                  <a:lumOff val="25000"/>
                </a:schemeClr>
              </a:solidFill>
              <a:latin typeface="+mj-lt"/>
            </a:rPr>
            <a:t> </a:t>
          </a:r>
          <a:r>
            <a:rPr lang="en-US" sz="900">
              <a:solidFill>
                <a:schemeClr val="tx1">
                  <a:lumMod val="75000"/>
                  <a:lumOff val="25000"/>
                </a:schemeClr>
              </a:solidFill>
              <a:latin typeface="+mj-lt"/>
            </a:rPr>
            <a:t>and weekday</a:t>
          </a:r>
          <a:r>
            <a:rPr lang="en-US" sz="900" baseline="0">
              <a:solidFill>
                <a:schemeClr val="tx1">
                  <a:lumMod val="75000"/>
                  <a:lumOff val="25000"/>
                </a:schemeClr>
              </a:solidFill>
              <a:latin typeface="+mj-lt"/>
            </a:rPr>
            <a:t> to </a:t>
          </a:r>
          <a:r>
            <a:rPr lang="en-US" sz="900">
              <a:solidFill>
                <a:schemeClr val="tx1">
                  <a:lumMod val="75000"/>
                  <a:lumOff val="25000"/>
                </a:schemeClr>
              </a:solidFill>
              <a:latin typeface="+mj-lt"/>
            </a:rPr>
            <a:t>fit your academic schedule!</a:t>
          </a:r>
          <a:r>
            <a:rPr lang="en-US" sz="900" baseline="0">
              <a:solidFill>
                <a:schemeClr val="tx1">
                  <a:lumMod val="75000"/>
                  <a:lumOff val="25000"/>
                </a:schemeClr>
              </a:solidFill>
              <a:latin typeface="+mj-lt"/>
            </a:rPr>
            <a:t> Click the spinner button to change the year and in cells </a:t>
          </a:r>
          <a:r>
            <a:rPr lang="en-US" sz="900" b="1" baseline="0">
              <a:solidFill>
                <a:schemeClr val="tx1">
                  <a:lumMod val="75000"/>
                  <a:lumOff val="25000"/>
                </a:schemeClr>
              </a:solidFill>
              <a:latin typeface="+mj-lt"/>
            </a:rPr>
            <a:t>B1</a:t>
          </a:r>
          <a:r>
            <a:rPr lang="en-US" sz="900" baseline="0">
              <a:solidFill>
                <a:schemeClr val="tx1">
                  <a:lumMod val="75000"/>
                  <a:lumOff val="25000"/>
                </a:schemeClr>
              </a:solidFill>
              <a:latin typeface="+mj-lt"/>
            </a:rPr>
            <a:t> and </a:t>
          </a:r>
          <a:r>
            <a:rPr lang="en-US" sz="900" b="1" baseline="0">
              <a:solidFill>
                <a:schemeClr val="tx1">
                  <a:lumMod val="75000"/>
                  <a:lumOff val="25000"/>
                </a:schemeClr>
              </a:solidFill>
              <a:latin typeface="+mj-lt"/>
            </a:rPr>
            <a:t>B3</a:t>
          </a:r>
          <a:r>
            <a:rPr lang="en-US" sz="900" baseline="0">
              <a:solidFill>
                <a:schemeClr val="tx1">
                  <a:lumMod val="75000"/>
                  <a:lumOff val="25000"/>
                </a:schemeClr>
              </a:solidFill>
              <a:latin typeface="+mj-lt"/>
            </a:rPr>
            <a:t>, select your desired month start and weekday start from the drop downs provided.</a:t>
          </a:r>
          <a:endParaRPr lang="en-US" sz="900">
            <a:solidFill>
              <a:schemeClr val="tx1">
                <a:lumMod val="75000"/>
                <a:lumOff val="25000"/>
              </a:schemeClr>
            </a:solidFill>
            <a:latin typeface="+mj-lt"/>
          </a:endParaRPr>
        </a:p>
      </xdr:txBody>
    </xdr:sp>
    <xdr:clientData fPrintsWithSheet="0"/>
  </xdr:twoCellAnchor>
</xdr:wsDr>
</file>

<file path=xl/theme/theme1.xml><?xml version="1.0" encoding="utf-8"?>
<a:theme xmlns:a="http://schemas.openxmlformats.org/drawingml/2006/main" name="Office Theme">
  <a:themeElements>
    <a:clrScheme name="Academic Calendar">
      <a:dk1>
        <a:srgbClr val="000000"/>
      </a:dk1>
      <a:lt1>
        <a:srgbClr val="FFFFFF"/>
      </a:lt1>
      <a:dk2>
        <a:srgbClr val="616668"/>
      </a:dk2>
      <a:lt2>
        <a:srgbClr val="F8F8F9"/>
      </a:lt2>
      <a:accent1>
        <a:srgbClr val="329E95"/>
      </a:accent1>
      <a:accent2>
        <a:srgbClr val="F4812B"/>
      </a:accent2>
      <a:accent3>
        <a:srgbClr val="EDB000"/>
      </a:accent3>
      <a:accent4>
        <a:srgbClr val="79B142"/>
      </a:accent4>
      <a:accent5>
        <a:srgbClr val="E34742"/>
      </a:accent5>
      <a:accent6>
        <a:srgbClr val="6D426F"/>
      </a:accent6>
      <a:hlink>
        <a:srgbClr val="2388CF"/>
      </a:hlink>
      <a:folHlink>
        <a:srgbClr val="6D426F"/>
      </a:folHlink>
    </a:clrScheme>
    <a:fontScheme name="125_academic_calendar">
      <a:majorFont>
        <a:latin typeface="Franklin Gothic Medium"/>
        <a:ea typeface=""/>
        <a:cs typeface=""/>
      </a:majorFont>
      <a:minorFont>
        <a:latin typeface="Euphemi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4"/>
    <pageSetUpPr autoPageBreaks="0" fitToPage="1"/>
  </sheetPr>
  <dimension ref="A1:I150"/>
  <sheetViews>
    <sheetView showGridLines="0" tabSelected="1" zoomScaleNormal="100" workbookViewId="0">
      <selection activeCell="F7" sqref="F7"/>
    </sheetView>
  </sheetViews>
  <sheetFormatPr defaultColWidth="8.85546875" defaultRowHeight="12.75" x14ac:dyDescent="0.25"/>
  <cols>
    <col min="1" max="1" width="2.5703125" style="1" customWidth="1"/>
    <col min="2" max="2" width="18.28515625" customWidth="1"/>
    <col min="3" max="8" width="17.7109375" customWidth="1"/>
    <col min="9" max="9" width="2.5703125" customWidth="1"/>
  </cols>
  <sheetData>
    <row r="1" spans="1:9" s="1" customFormat="1" ht="54" customHeight="1" x14ac:dyDescent="0.8">
      <c r="A1" s="12">
        <v>2014</v>
      </c>
      <c r="B1" s="16" t="s">
        <v>8</v>
      </c>
      <c r="C1" s="16"/>
      <c r="D1" s="16"/>
      <c r="E1" s="4"/>
      <c r="F1" s="4"/>
      <c r="G1" s="4"/>
    </row>
    <row r="2" spans="1:9" s="1" customFormat="1" ht="48.75" customHeight="1" x14ac:dyDescent="0.8">
      <c r="B2" s="11"/>
      <c r="C2"/>
      <c r="D2" s="4"/>
      <c r="E2" s="4"/>
      <c r="F2" s="4"/>
      <c r="G2" s="4"/>
    </row>
    <row r="3" spans="1:9" s="3" customFormat="1" ht="14.25" customHeight="1" x14ac:dyDescent="0.3">
      <c r="A3" s="2"/>
      <c r="B3" s="5" t="s">
        <v>2</v>
      </c>
      <c r="C3" s="13" t="str">
        <f>UPPER(TEXT(C4,"dddd"))</f>
        <v>00</v>
      </c>
      <c r="D3" s="5" t="str">
        <f t="shared" ref="D3:H3" si="0">UPPER(TEXT(D4,"dddd"))</f>
        <v>00</v>
      </c>
      <c r="E3" s="13" t="str">
        <f t="shared" si="0"/>
        <v>00</v>
      </c>
      <c r="F3" s="5" t="str">
        <f t="shared" si="0"/>
        <v>00</v>
      </c>
      <c r="G3" s="13" t="str">
        <f t="shared" si="0"/>
        <v>00</v>
      </c>
      <c r="H3" s="5" t="str">
        <f t="shared" si="0"/>
        <v>00</v>
      </c>
      <c r="I3" s="3" t="s">
        <v>9</v>
      </c>
    </row>
    <row r="4" spans="1:9" ht="16.5" customHeight="1" x14ac:dyDescent="0.25">
      <c r="B4" s="6">
        <f t="array" ref="B4:H4">Days+1+DATE(Calendar1Year,Calendar1MonthOption,1)-WEEKDAY(DATE(Calendar1Year,Calendar1MonthOption,1),WeekdayOption)</f>
        <v>41848</v>
      </c>
      <c r="C4" s="6">
        <v>41849</v>
      </c>
      <c r="D4" s="6">
        <v>41850</v>
      </c>
      <c r="E4" s="6">
        <v>41851</v>
      </c>
      <c r="F4" s="6">
        <v>41852</v>
      </c>
      <c r="G4" s="6">
        <v>41853</v>
      </c>
      <c r="H4" s="8">
        <v>41854</v>
      </c>
    </row>
    <row r="5" spans="1:9" ht="56.25" customHeight="1" x14ac:dyDescent="0.25">
      <c r="B5" s="7"/>
      <c r="C5" s="7"/>
      <c r="D5" s="7"/>
      <c r="E5" s="7"/>
      <c r="F5" s="7"/>
      <c r="G5" s="7"/>
      <c r="H5" s="9"/>
    </row>
    <row r="6" spans="1:9" ht="16.5" customHeight="1" x14ac:dyDescent="0.25">
      <c r="B6" s="6">
        <f t="array" ref="B6:H6">Days+8+DATE(Calendar1Year,Calendar1MonthOption,1)-WEEKDAY(DATE(Calendar1Year,Calendar1MonthOption,1),WeekdayOption)</f>
        <v>41855</v>
      </c>
      <c r="C6" s="6">
        <v>41856</v>
      </c>
      <c r="D6" s="6">
        <v>41857</v>
      </c>
      <c r="E6" s="6">
        <v>41858</v>
      </c>
      <c r="F6" s="6">
        <v>41859</v>
      </c>
      <c r="G6" s="6">
        <v>41860</v>
      </c>
      <c r="H6" s="8">
        <v>41861</v>
      </c>
    </row>
    <row r="7" spans="1:9" ht="56.25" customHeight="1" x14ac:dyDescent="0.25">
      <c r="B7" s="7" t="s">
        <v>3</v>
      </c>
      <c r="C7" s="7" t="s">
        <v>4</v>
      </c>
      <c r="D7" s="7"/>
      <c r="E7" s="7" t="s">
        <v>5</v>
      </c>
      <c r="F7" s="7" t="s">
        <v>5</v>
      </c>
      <c r="G7" s="7"/>
      <c r="H7" s="9"/>
    </row>
    <row r="8" spans="1:9" ht="16.5" customHeight="1" x14ac:dyDescent="0.25">
      <c r="B8" s="6">
        <f t="array" ref="B8:H8">Days+15+DATE(Calendar1Year,Calendar1MonthOption,1)-WEEKDAY(DATE(Calendar1Year,Calendar1MonthOption,1),WeekdayOption)</f>
        <v>41862</v>
      </c>
      <c r="C8" s="6">
        <v>41863</v>
      </c>
      <c r="D8" s="6">
        <v>41864</v>
      </c>
      <c r="E8" s="6">
        <v>41865</v>
      </c>
      <c r="F8" s="6">
        <v>41866</v>
      </c>
      <c r="G8" s="6">
        <v>41867</v>
      </c>
      <c r="H8" s="8">
        <v>41868</v>
      </c>
    </row>
    <row r="9" spans="1:9" ht="56.25" customHeight="1" x14ac:dyDescent="0.25">
      <c r="B9" s="7" t="s">
        <v>6</v>
      </c>
      <c r="C9" s="7"/>
      <c r="D9" s="7"/>
      <c r="E9" s="7"/>
      <c r="F9" s="7"/>
      <c r="G9" s="7"/>
      <c r="H9" s="9"/>
    </row>
    <row r="10" spans="1:9" ht="16.5" customHeight="1" x14ac:dyDescent="0.25">
      <c r="B10" s="6">
        <f t="array" ref="B10:H10">Days+22+DATE(Calendar1Year,Calendar1MonthOption,1)-WEEKDAY(DATE(Calendar1Year,Calendar1MonthOption,1),WeekdayOption)</f>
        <v>41869</v>
      </c>
      <c r="C10" s="6">
        <v>41870</v>
      </c>
      <c r="D10" s="6">
        <v>41871</v>
      </c>
      <c r="E10" s="6">
        <v>41872</v>
      </c>
      <c r="F10" s="6">
        <v>41873</v>
      </c>
      <c r="G10" s="6">
        <v>41874</v>
      </c>
      <c r="H10" s="8">
        <v>41875</v>
      </c>
    </row>
    <row r="11" spans="1:9" ht="56.25" customHeight="1" x14ac:dyDescent="0.25">
      <c r="B11" s="7"/>
      <c r="C11" s="7"/>
      <c r="D11" s="7"/>
      <c r="E11" s="7"/>
      <c r="F11" s="7"/>
      <c r="G11" s="7"/>
      <c r="H11" s="9"/>
    </row>
    <row r="12" spans="1:9" ht="16.5" customHeight="1" x14ac:dyDescent="0.25">
      <c r="B12" s="6">
        <f t="array" ref="B12:H12">Days+29+DATE(Calendar1Year,Calendar1MonthOption,1)-WEEKDAY(DATE(Calendar1Year,Calendar1MonthOption,1),WeekdayOption)</f>
        <v>41876</v>
      </c>
      <c r="C12" s="6">
        <v>41877</v>
      </c>
      <c r="D12" s="6">
        <v>41878</v>
      </c>
      <c r="E12" s="6">
        <v>41879</v>
      </c>
      <c r="F12" s="6">
        <v>41880</v>
      </c>
      <c r="G12" s="6">
        <v>41881</v>
      </c>
      <c r="H12" s="8">
        <v>41882</v>
      </c>
    </row>
    <row r="13" spans="1:9" ht="57" customHeight="1" x14ac:dyDescent="0.25">
      <c r="B13" s="7"/>
      <c r="C13" s="7"/>
      <c r="D13" s="7"/>
      <c r="E13" s="7"/>
      <c r="F13" s="7" t="s">
        <v>7</v>
      </c>
      <c r="G13" s="7"/>
      <c r="H13" s="10"/>
    </row>
    <row r="14" spans="1:9" ht="16.5" customHeight="1" x14ac:dyDescent="0.25">
      <c r="B14" s="6">
        <f t="array" ref="B14:C14">Days+36+DATE(Calendar1Year,Calendar1MonthOption,1)-WEEKDAY(DATE(Calendar1Year,Calendar1MonthOption,1),WeekdayOption)</f>
        <v>41883</v>
      </c>
      <c r="C14" s="6">
        <v>41884</v>
      </c>
      <c r="D14" s="17" t="s">
        <v>1</v>
      </c>
      <c r="E14" s="18"/>
      <c r="F14" s="18"/>
      <c r="G14" s="18"/>
      <c r="H14" s="18"/>
    </row>
    <row r="15" spans="1:9" ht="63.75" customHeight="1" x14ac:dyDescent="0.25">
      <c r="B15" s="7"/>
      <c r="C15" s="7"/>
      <c r="D15" s="15"/>
      <c r="E15" s="15"/>
      <c r="F15" s="15"/>
      <c r="G15" s="15"/>
      <c r="H15" s="15"/>
    </row>
    <row r="16" spans="1:9" s="1" customFormat="1" ht="54" customHeight="1" x14ac:dyDescent="0.8">
      <c r="A16" s="12">
        <f>YEAR(DATE(Calendar1Year,Calendar1MonthOption+1,1))</f>
        <v>2014</v>
      </c>
      <c r="B16" s="11" t="str">
        <f>TEXT(DATE(Calendar1Year,Calendar1MonthOption+1,1),"mmmm")</f>
        <v>mmmm</v>
      </c>
      <c r="C16"/>
      <c r="D16" s="4"/>
      <c r="E16" s="4"/>
      <c r="F16" s="4"/>
      <c r="G16" s="4"/>
    </row>
    <row r="17" spans="1:8" s="1" customFormat="1" ht="48.75" customHeight="1" x14ac:dyDescent="0.8">
      <c r="B17" s="11"/>
      <c r="C17"/>
      <c r="D17" s="4"/>
      <c r="E17" s="4"/>
      <c r="F17" s="4"/>
      <c r="G17" s="4"/>
    </row>
    <row r="18" spans="1:8" s="3" customFormat="1" ht="14.25" customHeight="1" x14ac:dyDescent="0.3">
      <c r="A18" s="2"/>
      <c r="B18" s="5" t="e">
        <f>UPPER(TEXT(B19,"dddd"))</f>
        <v>#N/A</v>
      </c>
      <c r="C18" s="13" t="e">
        <f t="shared" ref="C18:H18" si="1">UPPER(TEXT(C19,"dddd"))</f>
        <v>#N/A</v>
      </c>
      <c r="D18" s="5" t="e">
        <f t="shared" si="1"/>
        <v>#N/A</v>
      </c>
      <c r="E18" s="13" t="e">
        <f t="shared" si="1"/>
        <v>#N/A</v>
      </c>
      <c r="F18" s="5" t="e">
        <f t="shared" si="1"/>
        <v>#N/A</v>
      </c>
      <c r="G18" s="13" t="e">
        <f t="shared" si="1"/>
        <v>#N/A</v>
      </c>
      <c r="H18" s="5" t="e">
        <f t="shared" si="1"/>
        <v>#N/A</v>
      </c>
    </row>
    <row r="19" spans="1:8" ht="16.5" customHeight="1" x14ac:dyDescent="0.25">
      <c r="B19" s="6" t="e">
        <f t="array" ref="B19:H19">Days+1+DATE(Calendar2Year,Calendar2MonthOption,1)-WEEKDAY(DATE(Calendar2Year,Calendar2MonthOption,1),WeekdayOption)</f>
        <v>#N/A</v>
      </c>
      <c r="C19" s="6" t="e">
        <v>#N/A</v>
      </c>
      <c r="D19" s="6" t="e">
        <v>#N/A</v>
      </c>
      <c r="E19" s="6" t="e">
        <v>#N/A</v>
      </c>
      <c r="F19" s="6" t="e">
        <v>#N/A</v>
      </c>
      <c r="G19" s="6" t="e">
        <v>#N/A</v>
      </c>
      <c r="H19" s="8" t="e">
        <v>#N/A</v>
      </c>
    </row>
    <row r="20" spans="1:8" ht="56.25" customHeight="1" x14ac:dyDescent="0.25">
      <c r="B20" s="7"/>
      <c r="C20" s="7"/>
      <c r="D20" s="7"/>
      <c r="E20" s="7"/>
      <c r="F20" s="7"/>
      <c r="G20" s="7"/>
      <c r="H20" s="9"/>
    </row>
    <row r="21" spans="1:8" ht="16.5" customHeight="1" x14ac:dyDescent="0.25">
      <c r="B21" s="6" t="e">
        <f t="array" ref="B21:H21">Days+8+DATE(Calendar2Year,Calendar2MonthOption,1)-WEEKDAY(DATE(Calendar2Year,Calendar2MonthOption,1),WeekdayOption)</f>
        <v>#N/A</v>
      </c>
      <c r="C21" s="6" t="e">
        <v>#N/A</v>
      </c>
      <c r="D21" s="6" t="e">
        <v>#N/A</v>
      </c>
      <c r="E21" s="6" t="e">
        <v>#N/A</v>
      </c>
      <c r="F21" s="6" t="e">
        <v>#N/A</v>
      </c>
      <c r="G21" s="6" t="e">
        <v>#N/A</v>
      </c>
      <c r="H21" s="8" t="e">
        <v>#N/A</v>
      </c>
    </row>
    <row r="22" spans="1:8" ht="56.25" customHeight="1" x14ac:dyDescent="0.25">
      <c r="B22" s="7"/>
      <c r="C22" s="7"/>
      <c r="D22" s="7"/>
      <c r="E22" s="7"/>
      <c r="F22" s="7"/>
      <c r="G22" s="7"/>
      <c r="H22" s="9"/>
    </row>
    <row r="23" spans="1:8" ht="16.5" customHeight="1" x14ac:dyDescent="0.25">
      <c r="B23" s="6" t="e">
        <f t="array" ref="B23:H23">Days+15+DATE(Calendar2Year,Calendar2MonthOption,1)-WEEKDAY(DATE(Calendar2Year,Calendar2MonthOption,1),WeekdayOption)</f>
        <v>#N/A</v>
      </c>
      <c r="C23" s="6" t="e">
        <v>#N/A</v>
      </c>
      <c r="D23" s="6" t="e">
        <v>#N/A</v>
      </c>
      <c r="E23" s="6" t="e">
        <v>#N/A</v>
      </c>
      <c r="F23" s="6" t="e">
        <v>#N/A</v>
      </c>
      <c r="G23" s="6" t="e">
        <v>#N/A</v>
      </c>
      <c r="H23" s="8" t="e">
        <v>#N/A</v>
      </c>
    </row>
    <row r="24" spans="1:8" ht="56.25" customHeight="1" x14ac:dyDescent="0.25">
      <c r="B24" s="7"/>
      <c r="C24" s="7"/>
      <c r="D24" s="7"/>
      <c r="E24" s="7"/>
      <c r="F24" s="7"/>
      <c r="G24" s="7"/>
      <c r="H24" s="9"/>
    </row>
    <row r="25" spans="1:8" ht="16.5" customHeight="1" x14ac:dyDescent="0.25">
      <c r="B25" s="6" t="e">
        <f t="array" ref="B25:H25">Days+22+DATE(Calendar2Year,Calendar2MonthOption,1)-WEEKDAY(DATE(Calendar2Year,Calendar2MonthOption,1),WeekdayOption)</f>
        <v>#N/A</v>
      </c>
      <c r="C25" s="6" t="e">
        <v>#N/A</v>
      </c>
      <c r="D25" s="6" t="e">
        <v>#N/A</v>
      </c>
      <c r="E25" s="6" t="e">
        <v>#N/A</v>
      </c>
      <c r="F25" s="6" t="e">
        <v>#N/A</v>
      </c>
      <c r="G25" s="6" t="e">
        <v>#N/A</v>
      </c>
      <c r="H25" s="8" t="e">
        <v>#N/A</v>
      </c>
    </row>
    <row r="26" spans="1:8" ht="56.25" customHeight="1" x14ac:dyDescent="0.25">
      <c r="B26" s="7"/>
      <c r="C26" s="7"/>
      <c r="D26" s="7"/>
      <c r="E26" s="7"/>
      <c r="F26" s="7"/>
      <c r="G26" s="7"/>
      <c r="H26" s="9"/>
    </row>
    <row r="27" spans="1:8" ht="16.5" customHeight="1" x14ac:dyDescent="0.25">
      <c r="B27" s="6" t="e">
        <f t="array" ref="B27:H27">Days+29+DATE(Calendar2Year,Calendar2MonthOption,1)-WEEKDAY(DATE(Calendar2Year,Calendar2MonthOption,1),WeekdayOption)</f>
        <v>#N/A</v>
      </c>
      <c r="C27" s="6" t="e">
        <v>#N/A</v>
      </c>
      <c r="D27" s="6" t="e">
        <v>#N/A</v>
      </c>
      <c r="E27" s="6" t="e">
        <v>#N/A</v>
      </c>
      <c r="F27" s="6" t="e">
        <v>#N/A</v>
      </c>
      <c r="G27" s="6" t="e">
        <v>#N/A</v>
      </c>
      <c r="H27" s="8" t="e">
        <v>#N/A</v>
      </c>
    </row>
    <row r="28" spans="1:8" ht="57" customHeight="1" x14ac:dyDescent="0.25">
      <c r="B28" s="7"/>
      <c r="C28" s="7"/>
      <c r="D28" s="7"/>
      <c r="E28" s="7"/>
      <c r="F28" s="7"/>
      <c r="G28" s="7"/>
      <c r="H28" s="10"/>
    </row>
    <row r="29" spans="1:8" ht="16.5" customHeight="1" x14ac:dyDescent="0.25">
      <c r="B29" s="6" t="e">
        <f t="array" ref="B29:C29">Days+36+DATE(Calendar2Year,Calendar2MonthOption,1)-WEEKDAY(DATE(Calendar2Year,Calendar2MonthOption,1),WeekdayOption)</f>
        <v>#N/A</v>
      </c>
      <c r="C29" s="6" t="e">
        <v>#N/A</v>
      </c>
      <c r="D29" s="17" t="s">
        <v>0</v>
      </c>
      <c r="E29" s="18"/>
      <c r="F29" s="18"/>
      <c r="G29" s="18"/>
      <c r="H29" s="18"/>
    </row>
    <row r="30" spans="1:8" ht="63.75" customHeight="1" x14ac:dyDescent="0.25">
      <c r="B30" s="7"/>
      <c r="C30" s="7"/>
      <c r="D30" s="15"/>
      <c r="E30" s="15"/>
      <c r="F30" s="15"/>
      <c r="G30" s="15"/>
      <c r="H30" s="15"/>
    </row>
    <row r="31" spans="1:8" s="1" customFormat="1" ht="54" customHeight="1" x14ac:dyDescent="0.8">
      <c r="A31" s="12" t="e">
        <f>YEAR(DATE(Calendar2Year,Calendar2MonthOption+1,1))</f>
        <v>#N/A</v>
      </c>
      <c r="B31" s="11" t="e">
        <f>TEXT(DATE(Calendar2Year,Calendar2MonthOption+1,1),"mmmm")</f>
        <v>#N/A</v>
      </c>
      <c r="C31"/>
      <c r="D31" s="4"/>
      <c r="E31" s="4"/>
      <c r="F31" s="4"/>
      <c r="G31" s="4"/>
    </row>
    <row r="32" spans="1:8" s="1" customFormat="1" ht="48.75" customHeight="1" x14ac:dyDescent="0.8">
      <c r="B32" s="11"/>
      <c r="C32"/>
      <c r="D32" s="4"/>
      <c r="E32" s="4"/>
      <c r="F32" s="4"/>
      <c r="G32" s="4"/>
    </row>
    <row r="33" spans="1:8" s="3" customFormat="1" ht="14.25" customHeight="1" x14ac:dyDescent="0.3">
      <c r="A33" s="2"/>
      <c r="B33" s="5" t="e">
        <f>UPPER(TEXT(B34,"dddd"))</f>
        <v>#N/A</v>
      </c>
      <c r="C33" s="13" t="e">
        <f t="shared" ref="C33" si="2">UPPER(TEXT(C34,"dddd"))</f>
        <v>#N/A</v>
      </c>
      <c r="D33" s="5" t="e">
        <f t="shared" ref="D33" si="3">UPPER(TEXT(D34,"dddd"))</f>
        <v>#N/A</v>
      </c>
      <c r="E33" s="13" t="e">
        <f t="shared" ref="E33" si="4">UPPER(TEXT(E34,"dddd"))</f>
        <v>#N/A</v>
      </c>
      <c r="F33" s="5" t="e">
        <f t="shared" ref="F33" si="5">UPPER(TEXT(F34,"dddd"))</f>
        <v>#N/A</v>
      </c>
      <c r="G33" s="13" t="e">
        <f t="shared" ref="G33" si="6">UPPER(TEXT(G34,"dddd"))</f>
        <v>#N/A</v>
      </c>
      <c r="H33" s="5" t="e">
        <f t="shared" ref="H33" si="7">UPPER(TEXT(H34,"dddd"))</f>
        <v>#N/A</v>
      </c>
    </row>
    <row r="34" spans="1:8" ht="16.5" customHeight="1" x14ac:dyDescent="0.25">
      <c r="B34" s="6" t="e">
        <f t="array" ref="B34:H34">Days+1+DATE(Calendar3Year,Calendar3MonthOption,1)-WEEKDAY(DATE(Calendar3Year,Calendar3MonthOption,1),WeekdayOption)</f>
        <v>#N/A</v>
      </c>
      <c r="C34" s="6" t="e">
        <v>#N/A</v>
      </c>
      <c r="D34" s="6" t="e">
        <v>#N/A</v>
      </c>
      <c r="E34" s="6" t="e">
        <v>#N/A</v>
      </c>
      <c r="F34" s="6" t="e">
        <v>#N/A</v>
      </c>
      <c r="G34" s="6" t="e">
        <v>#N/A</v>
      </c>
      <c r="H34" s="8" t="e">
        <v>#N/A</v>
      </c>
    </row>
    <row r="35" spans="1:8" ht="56.25" customHeight="1" x14ac:dyDescent="0.25">
      <c r="B35" s="7"/>
      <c r="C35" s="7"/>
      <c r="D35" s="7"/>
      <c r="E35" s="7"/>
      <c r="F35" s="7"/>
      <c r="G35" s="7"/>
      <c r="H35" s="9"/>
    </row>
    <row r="36" spans="1:8" ht="16.5" customHeight="1" x14ac:dyDescent="0.25">
      <c r="B36" s="6" t="e">
        <f t="array" ref="B36:H36">Days+8+DATE(Calendar3Year,Calendar3MonthOption,1)-WEEKDAY(DATE(Calendar3Year,Calendar3MonthOption,1),WeekdayOption)</f>
        <v>#N/A</v>
      </c>
      <c r="C36" s="6" t="e">
        <v>#N/A</v>
      </c>
      <c r="D36" s="6" t="e">
        <v>#N/A</v>
      </c>
      <c r="E36" s="6" t="e">
        <v>#N/A</v>
      </c>
      <c r="F36" s="6" t="e">
        <v>#N/A</v>
      </c>
      <c r="G36" s="6" t="e">
        <v>#N/A</v>
      </c>
      <c r="H36" s="8" t="e">
        <v>#N/A</v>
      </c>
    </row>
    <row r="37" spans="1:8" ht="56.25" customHeight="1" x14ac:dyDescent="0.25">
      <c r="B37" s="7"/>
      <c r="C37" s="7"/>
      <c r="D37" s="7"/>
      <c r="E37" s="7"/>
      <c r="F37" s="7"/>
      <c r="G37" s="7"/>
      <c r="H37" s="9"/>
    </row>
    <row r="38" spans="1:8" ht="16.5" customHeight="1" x14ac:dyDescent="0.25">
      <c r="B38" s="6" t="e">
        <f t="array" ref="B38:H38">Days+15+DATE(Calendar3Year,Calendar3MonthOption,1)-WEEKDAY(DATE(Calendar3Year,Calendar3MonthOption,1),WeekdayOption)</f>
        <v>#N/A</v>
      </c>
      <c r="C38" s="6" t="e">
        <v>#N/A</v>
      </c>
      <c r="D38" s="6" t="e">
        <v>#N/A</v>
      </c>
      <c r="E38" s="6" t="e">
        <v>#N/A</v>
      </c>
      <c r="F38" s="6" t="e">
        <v>#N/A</v>
      </c>
      <c r="G38" s="6" t="e">
        <v>#N/A</v>
      </c>
      <c r="H38" s="8" t="e">
        <v>#N/A</v>
      </c>
    </row>
    <row r="39" spans="1:8" ht="56.25" customHeight="1" x14ac:dyDescent="0.25">
      <c r="B39" s="7"/>
      <c r="C39" s="7"/>
      <c r="D39" s="7"/>
      <c r="E39" s="7"/>
      <c r="F39" s="7"/>
      <c r="G39" s="7"/>
      <c r="H39" s="9"/>
    </row>
    <row r="40" spans="1:8" ht="16.5" customHeight="1" x14ac:dyDescent="0.25">
      <c r="B40" s="6" t="e">
        <f t="array" ref="B40:H40">Days+22+DATE(Calendar3Year,Calendar3MonthOption,1)-WEEKDAY(DATE(Calendar3Year,Calendar3MonthOption,1),WeekdayOption)</f>
        <v>#N/A</v>
      </c>
      <c r="C40" s="6" t="e">
        <v>#N/A</v>
      </c>
      <c r="D40" s="6" t="e">
        <v>#N/A</v>
      </c>
      <c r="E40" s="6" t="e">
        <v>#N/A</v>
      </c>
      <c r="F40" s="6" t="e">
        <v>#N/A</v>
      </c>
      <c r="G40" s="6" t="e">
        <v>#N/A</v>
      </c>
      <c r="H40" s="8" t="e">
        <v>#N/A</v>
      </c>
    </row>
    <row r="41" spans="1:8" ht="56.25" customHeight="1" x14ac:dyDescent="0.25">
      <c r="B41" s="7"/>
      <c r="C41" s="7"/>
      <c r="D41" s="7"/>
      <c r="E41" s="7"/>
      <c r="F41" s="7"/>
      <c r="G41" s="7"/>
      <c r="H41" s="9"/>
    </row>
    <row r="42" spans="1:8" ht="16.5" customHeight="1" x14ac:dyDescent="0.25">
      <c r="B42" s="6" t="e">
        <f t="array" ref="B42:H42">Days+29+DATE(Calendar3Year,Calendar3MonthOption,1)-WEEKDAY(DATE(Calendar3Year,Calendar3MonthOption,1),WeekdayOption)</f>
        <v>#N/A</v>
      </c>
      <c r="C42" s="6" t="e">
        <v>#N/A</v>
      </c>
      <c r="D42" s="6" t="e">
        <v>#N/A</v>
      </c>
      <c r="E42" s="6" t="e">
        <v>#N/A</v>
      </c>
      <c r="F42" s="6" t="e">
        <v>#N/A</v>
      </c>
      <c r="G42" s="6" t="e">
        <v>#N/A</v>
      </c>
      <c r="H42" s="8" t="e">
        <v>#N/A</v>
      </c>
    </row>
    <row r="43" spans="1:8" ht="57" customHeight="1" x14ac:dyDescent="0.25">
      <c r="B43" s="7"/>
      <c r="C43" s="7"/>
      <c r="D43" s="7"/>
      <c r="E43" s="7"/>
      <c r="F43" s="7"/>
      <c r="G43" s="7"/>
      <c r="H43" s="10"/>
    </row>
    <row r="44" spans="1:8" ht="16.5" customHeight="1" x14ac:dyDescent="0.25">
      <c r="B44" s="6" t="e">
        <f t="array" ref="B44:C44">Days+36+DATE(Calendar3Year,Calendar3MonthOption,1)-WEEKDAY(DATE(Calendar3Year,Calendar3MonthOption,1),WeekdayOption)</f>
        <v>#N/A</v>
      </c>
      <c r="C44" s="6" t="e">
        <v>#N/A</v>
      </c>
      <c r="D44" s="17" t="s">
        <v>0</v>
      </c>
      <c r="E44" s="18"/>
      <c r="F44" s="18"/>
      <c r="G44" s="18"/>
      <c r="H44" s="18"/>
    </row>
    <row r="45" spans="1:8" ht="63.75" customHeight="1" x14ac:dyDescent="0.25">
      <c r="B45" s="7"/>
      <c r="C45" s="7"/>
      <c r="D45" s="15"/>
      <c r="E45" s="15"/>
      <c r="F45" s="15"/>
      <c r="G45" s="15"/>
      <c r="H45" s="15"/>
    </row>
    <row r="46" spans="1:8" s="1" customFormat="1" ht="54" customHeight="1" x14ac:dyDescent="0.8">
      <c r="A46" s="12" t="e">
        <f>YEAR(DATE(Calendar3Year,Calendar3MonthOption+1,1))</f>
        <v>#N/A</v>
      </c>
      <c r="B46" s="11" t="e">
        <f>TEXT(DATE(Calendar3Year,Calendar3MonthOption+1,1),"mmmm")</f>
        <v>#N/A</v>
      </c>
      <c r="C46"/>
      <c r="D46" s="4"/>
      <c r="E46" s="4"/>
      <c r="F46" s="4"/>
      <c r="G46" s="4"/>
    </row>
    <row r="47" spans="1:8" s="1" customFormat="1" ht="48.75" customHeight="1" x14ac:dyDescent="0.8">
      <c r="B47" s="11"/>
      <c r="C47"/>
      <c r="D47" s="4"/>
      <c r="E47" s="4"/>
      <c r="F47" s="4"/>
      <c r="G47" s="4"/>
    </row>
    <row r="48" spans="1:8" s="3" customFormat="1" ht="14.25" customHeight="1" x14ac:dyDescent="0.3">
      <c r="A48" s="2"/>
      <c r="B48" s="5" t="e">
        <f>UPPER(TEXT(B49,"dddd"))</f>
        <v>#N/A</v>
      </c>
      <c r="C48" s="13" t="e">
        <f t="shared" ref="C48" si="8">UPPER(TEXT(C49,"dddd"))</f>
        <v>#N/A</v>
      </c>
      <c r="D48" s="5" t="e">
        <f t="shared" ref="D48" si="9">UPPER(TEXT(D49,"dddd"))</f>
        <v>#N/A</v>
      </c>
      <c r="E48" s="13" t="e">
        <f t="shared" ref="E48" si="10">UPPER(TEXT(E49,"dddd"))</f>
        <v>#N/A</v>
      </c>
      <c r="F48" s="5" t="e">
        <f t="shared" ref="F48" si="11">UPPER(TEXT(F49,"dddd"))</f>
        <v>#N/A</v>
      </c>
      <c r="G48" s="13" t="e">
        <f t="shared" ref="G48" si="12">UPPER(TEXT(G49,"dddd"))</f>
        <v>#N/A</v>
      </c>
      <c r="H48" s="5" t="e">
        <f t="shared" ref="H48" si="13">UPPER(TEXT(H49,"dddd"))</f>
        <v>#N/A</v>
      </c>
    </row>
    <row r="49" spans="1:8" ht="16.5" customHeight="1" x14ac:dyDescent="0.25">
      <c r="B49" s="6" t="e">
        <f t="array" ref="B49:H49">Days+1+DATE(Calendar4Year,Calendar4MonthOption,1)-WEEKDAY(DATE(Calendar4Year,Calendar4MonthOption,1),WeekdayOption)</f>
        <v>#N/A</v>
      </c>
      <c r="C49" s="6" t="e">
        <v>#N/A</v>
      </c>
      <c r="D49" s="6" t="e">
        <v>#N/A</v>
      </c>
      <c r="E49" s="6" t="e">
        <v>#N/A</v>
      </c>
      <c r="F49" s="6" t="e">
        <v>#N/A</v>
      </c>
      <c r="G49" s="6" t="e">
        <v>#N/A</v>
      </c>
      <c r="H49" s="8" t="e">
        <v>#N/A</v>
      </c>
    </row>
    <row r="50" spans="1:8" ht="56.25" customHeight="1" x14ac:dyDescent="0.25">
      <c r="B50" s="7"/>
      <c r="C50" s="7"/>
      <c r="D50" s="7"/>
      <c r="E50" s="7"/>
      <c r="F50" s="7"/>
      <c r="G50" s="7"/>
      <c r="H50" s="9"/>
    </row>
    <row r="51" spans="1:8" ht="16.5" customHeight="1" x14ac:dyDescent="0.25">
      <c r="B51" s="6" t="e">
        <f t="array" ref="B51:H51">Days+8+DATE(Calendar4Year,Calendar4MonthOption,1)-WEEKDAY(DATE(Calendar4Year,Calendar4MonthOption,1),WeekdayOption)</f>
        <v>#N/A</v>
      </c>
      <c r="C51" s="6" t="e">
        <v>#N/A</v>
      </c>
      <c r="D51" s="6" t="e">
        <v>#N/A</v>
      </c>
      <c r="E51" s="6" t="e">
        <v>#N/A</v>
      </c>
      <c r="F51" s="6" t="e">
        <v>#N/A</v>
      </c>
      <c r="G51" s="6" t="e">
        <v>#N/A</v>
      </c>
      <c r="H51" s="8" t="e">
        <v>#N/A</v>
      </c>
    </row>
    <row r="52" spans="1:8" ht="56.25" customHeight="1" x14ac:dyDescent="0.25">
      <c r="B52" s="7"/>
      <c r="C52" s="7"/>
      <c r="D52" s="7"/>
      <c r="E52" s="7"/>
      <c r="F52" s="7"/>
      <c r="G52" s="7"/>
      <c r="H52" s="9"/>
    </row>
    <row r="53" spans="1:8" ht="16.5" customHeight="1" x14ac:dyDescent="0.25">
      <c r="B53" s="6" t="e">
        <f t="array" ref="B53:H53">Days+15+DATE(Calendar4Year,Calendar4MonthOption,1)-WEEKDAY(DATE(Calendar4Year,Calendar4MonthOption,1),WeekdayOption)</f>
        <v>#N/A</v>
      </c>
      <c r="C53" s="6" t="e">
        <v>#N/A</v>
      </c>
      <c r="D53" s="6" t="e">
        <v>#N/A</v>
      </c>
      <c r="E53" s="6" t="e">
        <v>#N/A</v>
      </c>
      <c r="F53" s="6" t="e">
        <v>#N/A</v>
      </c>
      <c r="G53" s="6" t="e">
        <v>#N/A</v>
      </c>
      <c r="H53" s="8" t="e">
        <v>#N/A</v>
      </c>
    </row>
    <row r="54" spans="1:8" ht="56.25" customHeight="1" x14ac:dyDescent="0.25">
      <c r="B54" s="7"/>
      <c r="C54" s="7"/>
      <c r="D54" s="7"/>
      <c r="E54" s="7"/>
      <c r="F54" s="7"/>
      <c r="G54" s="7"/>
      <c r="H54" s="9"/>
    </row>
    <row r="55" spans="1:8" ht="16.5" customHeight="1" x14ac:dyDescent="0.25">
      <c r="B55" s="6" t="e">
        <f t="array" ref="B55:H55">Days+22+DATE(Calendar4Year,Calendar4MonthOption,1)-WEEKDAY(DATE(Calendar4Year,Calendar4MonthOption,1),WeekdayOption)</f>
        <v>#N/A</v>
      </c>
      <c r="C55" s="6" t="e">
        <v>#N/A</v>
      </c>
      <c r="D55" s="6" t="e">
        <v>#N/A</v>
      </c>
      <c r="E55" s="6" t="e">
        <v>#N/A</v>
      </c>
      <c r="F55" s="6" t="e">
        <v>#N/A</v>
      </c>
      <c r="G55" s="6" t="e">
        <v>#N/A</v>
      </c>
      <c r="H55" s="8" t="e">
        <v>#N/A</v>
      </c>
    </row>
    <row r="56" spans="1:8" ht="56.25" customHeight="1" x14ac:dyDescent="0.25">
      <c r="B56" s="7"/>
      <c r="C56" s="7"/>
      <c r="D56" s="7"/>
      <c r="E56" s="7"/>
      <c r="F56" s="7"/>
      <c r="G56" s="7"/>
      <c r="H56" s="9"/>
    </row>
    <row r="57" spans="1:8" ht="16.5" customHeight="1" x14ac:dyDescent="0.25">
      <c r="B57" s="6" t="e">
        <f t="array" ref="B57:H57">Days+29+DATE(Calendar4Year,Calendar4MonthOption,1)-WEEKDAY(DATE(Calendar4Year,Calendar4MonthOption,1),WeekdayOption)</f>
        <v>#N/A</v>
      </c>
      <c r="C57" s="6" t="e">
        <v>#N/A</v>
      </c>
      <c r="D57" s="6" t="e">
        <v>#N/A</v>
      </c>
      <c r="E57" s="6" t="e">
        <v>#N/A</v>
      </c>
      <c r="F57" s="6" t="e">
        <v>#N/A</v>
      </c>
      <c r="G57" s="6" t="e">
        <v>#N/A</v>
      </c>
      <c r="H57" s="8" t="e">
        <v>#N/A</v>
      </c>
    </row>
    <row r="58" spans="1:8" ht="57" customHeight="1" x14ac:dyDescent="0.25">
      <c r="B58" s="7"/>
      <c r="C58" s="7"/>
      <c r="D58" s="7"/>
      <c r="E58" s="7"/>
      <c r="F58" s="7"/>
      <c r="G58" s="7"/>
      <c r="H58" s="10"/>
    </row>
    <row r="59" spans="1:8" ht="16.5" customHeight="1" x14ac:dyDescent="0.25">
      <c r="B59" s="6" t="e">
        <f t="array" ref="B59:C59">Days+36+DATE(Calendar4Year,Calendar4MonthOption,1)-WEEKDAY(DATE(Calendar4Year,Calendar4MonthOption,1),WeekdayOption)</f>
        <v>#N/A</v>
      </c>
      <c r="C59" s="6" t="e">
        <v>#N/A</v>
      </c>
      <c r="D59" s="17" t="s">
        <v>0</v>
      </c>
      <c r="E59" s="18"/>
      <c r="F59" s="18"/>
      <c r="G59" s="18"/>
      <c r="H59" s="18"/>
    </row>
    <row r="60" spans="1:8" ht="63.75" customHeight="1" x14ac:dyDescent="0.25">
      <c r="B60" s="7"/>
      <c r="C60" s="7"/>
      <c r="D60" s="15"/>
      <c r="E60" s="15"/>
      <c r="F60" s="15"/>
      <c r="G60" s="15"/>
      <c r="H60" s="15"/>
    </row>
    <row r="61" spans="1:8" s="1" customFormat="1" ht="54" customHeight="1" x14ac:dyDescent="0.8">
      <c r="A61" s="12" t="e">
        <f>YEAR(DATE(Calendar4Year,Calendar4MonthOption+1,1))</f>
        <v>#N/A</v>
      </c>
      <c r="B61" s="11" t="e">
        <f>TEXT(DATE(Calendar4Year,Calendar4MonthOption+1,1),"mmmm")</f>
        <v>#N/A</v>
      </c>
      <c r="C61"/>
      <c r="D61" s="4"/>
      <c r="E61" s="4"/>
      <c r="F61" s="4"/>
      <c r="G61" s="4"/>
    </row>
    <row r="62" spans="1:8" s="1" customFormat="1" ht="48.75" customHeight="1" x14ac:dyDescent="0.8">
      <c r="B62" s="11"/>
      <c r="C62"/>
      <c r="D62" s="4"/>
      <c r="E62" s="4"/>
      <c r="F62" s="4"/>
      <c r="G62" s="4"/>
    </row>
    <row r="63" spans="1:8" s="3" customFormat="1" ht="14.25" customHeight="1" x14ac:dyDescent="0.3">
      <c r="A63" s="2"/>
      <c r="B63" s="5" t="e">
        <f>UPPER(TEXT(B64,"dddd"))</f>
        <v>#N/A</v>
      </c>
      <c r="C63" s="13" t="e">
        <f t="shared" ref="C63" si="14">UPPER(TEXT(C64,"dddd"))</f>
        <v>#N/A</v>
      </c>
      <c r="D63" s="5" t="e">
        <f t="shared" ref="D63" si="15">UPPER(TEXT(D64,"dddd"))</f>
        <v>#N/A</v>
      </c>
      <c r="E63" s="13" t="e">
        <f t="shared" ref="E63" si="16">UPPER(TEXT(E64,"dddd"))</f>
        <v>#N/A</v>
      </c>
      <c r="F63" s="5" t="e">
        <f t="shared" ref="F63" si="17">UPPER(TEXT(F64,"dddd"))</f>
        <v>#N/A</v>
      </c>
      <c r="G63" s="13" t="e">
        <f t="shared" ref="G63" si="18">UPPER(TEXT(G64,"dddd"))</f>
        <v>#N/A</v>
      </c>
      <c r="H63" s="5" t="e">
        <f t="shared" ref="H63" si="19">UPPER(TEXT(H64,"dddd"))</f>
        <v>#N/A</v>
      </c>
    </row>
    <row r="64" spans="1:8" ht="16.5" customHeight="1" x14ac:dyDescent="0.25">
      <c r="B64" s="6" t="e">
        <f t="array" ref="B64:H64">Days+1+DATE(Calendar5Year,Calendar5MonthOption,1)-WEEKDAY(DATE(Calendar5Year,Calendar5MonthOption,1),WeekdayOption)</f>
        <v>#N/A</v>
      </c>
      <c r="C64" s="6" t="e">
        <v>#N/A</v>
      </c>
      <c r="D64" s="6" t="e">
        <v>#N/A</v>
      </c>
      <c r="E64" s="6" t="e">
        <v>#N/A</v>
      </c>
      <c r="F64" s="6" t="e">
        <v>#N/A</v>
      </c>
      <c r="G64" s="6" t="e">
        <v>#N/A</v>
      </c>
      <c r="H64" s="8" t="e">
        <v>#N/A</v>
      </c>
    </row>
    <row r="65" spans="1:8" ht="56.25" customHeight="1" x14ac:dyDescent="0.25">
      <c r="B65" s="7"/>
      <c r="C65" s="7"/>
      <c r="D65" s="7"/>
      <c r="E65" s="7"/>
      <c r="F65" s="7"/>
      <c r="G65" s="7"/>
      <c r="H65" s="9"/>
    </row>
    <row r="66" spans="1:8" ht="16.5" customHeight="1" x14ac:dyDescent="0.25">
      <c r="B66" s="6" t="e">
        <f t="array" ref="B66:H66">Days+8+DATE(Calendar5Year,Calendar5MonthOption,1)-WEEKDAY(DATE(Calendar5Year,Calendar5MonthOption,1),WeekdayOption)</f>
        <v>#N/A</v>
      </c>
      <c r="C66" s="6" t="e">
        <v>#N/A</v>
      </c>
      <c r="D66" s="6" t="e">
        <v>#N/A</v>
      </c>
      <c r="E66" s="6" t="e">
        <v>#N/A</v>
      </c>
      <c r="F66" s="6" t="e">
        <v>#N/A</v>
      </c>
      <c r="G66" s="6" t="e">
        <v>#N/A</v>
      </c>
      <c r="H66" s="8" t="e">
        <v>#N/A</v>
      </c>
    </row>
    <row r="67" spans="1:8" ht="56.25" customHeight="1" x14ac:dyDescent="0.25">
      <c r="B67" s="7"/>
      <c r="C67" s="7"/>
      <c r="D67" s="7"/>
      <c r="E67" s="7"/>
      <c r="F67" s="7"/>
      <c r="G67" s="7"/>
      <c r="H67" s="9"/>
    </row>
    <row r="68" spans="1:8" ht="16.5" customHeight="1" x14ac:dyDescent="0.25">
      <c r="B68" s="6" t="e">
        <f t="array" ref="B68:H68">Days+15+DATE(Calendar5Year,Calendar5MonthOption,1)-WEEKDAY(DATE(Calendar5Year,Calendar5MonthOption,1),WeekdayOption)</f>
        <v>#N/A</v>
      </c>
      <c r="C68" s="6" t="e">
        <v>#N/A</v>
      </c>
      <c r="D68" s="6" t="e">
        <v>#N/A</v>
      </c>
      <c r="E68" s="6" t="e">
        <v>#N/A</v>
      </c>
      <c r="F68" s="6" t="e">
        <v>#N/A</v>
      </c>
      <c r="G68" s="6" t="e">
        <v>#N/A</v>
      </c>
      <c r="H68" s="8" t="e">
        <v>#N/A</v>
      </c>
    </row>
    <row r="69" spans="1:8" ht="56.25" customHeight="1" x14ac:dyDescent="0.25">
      <c r="B69" s="7"/>
      <c r="C69" s="7"/>
      <c r="D69" s="7"/>
      <c r="E69" s="7"/>
      <c r="F69" s="7"/>
      <c r="G69" s="7"/>
      <c r="H69" s="9"/>
    </row>
    <row r="70" spans="1:8" ht="16.5" customHeight="1" x14ac:dyDescent="0.25">
      <c r="B70" s="6" t="e">
        <f t="array" ref="B70:H70">Days+22+DATE(Calendar5Year,Calendar5MonthOption,1)-WEEKDAY(DATE(Calendar5Year,Calendar5MonthOption,1),WeekdayOption)</f>
        <v>#N/A</v>
      </c>
      <c r="C70" s="6" t="e">
        <v>#N/A</v>
      </c>
      <c r="D70" s="6" t="e">
        <v>#N/A</v>
      </c>
      <c r="E70" s="6" t="e">
        <v>#N/A</v>
      </c>
      <c r="F70" s="6" t="e">
        <v>#N/A</v>
      </c>
      <c r="G70" s="6" t="e">
        <v>#N/A</v>
      </c>
      <c r="H70" s="8" t="e">
        <v>#N/A</v>
      </c>
    </row>
    <row r="71" spans="1:8" ht="56.25" customHeight="1" x14ac:dyDescent="0.25">
      <c r="B71" s="7"/>
      <c r="C71" s="7"/>
      <c r="D71" s="7"/>
      <c r="E71" s="7"/>
      <c r="F71" s="7"/>
      <c r="G71" s="7"/>
      <c r="H71" s="9"/>
    </row>
    <row r="72" spans="1:8" ht="16.5" customHeight="1" x14ac:dyDescent="0.25">
      <c r="B72" s="6" t="e">
        <f t="array" ref="B72:H72">Days+29+DATE(Calendar5Year,Calendar5MonthOption,1)-WEEKDAY(DATE(Calendar5Year,Calendar5MonthOption,1),WeekdayOption)</f>
        <v>#N/A</v>
      </c>
      <c r="C72" s="6" t="e">
        <v>#N/A</v>
      </c>
      <c r="D72" s="6" t="e">
        <v>#N/A</v>
      </c>
      <c r="E72" s="6" t="e">
        <v>#N/A</v>
      </c>
      <c r="F72" s="6" t="e">
        <v>#N/A</v>
      </c>
      <c r="G72" s="6" t="e">
        <v>#N/A</v>
      </c>
      <c r="H72" s="8" t="e">
        <v>#N/A</v>
      </c>
    </row>
    <row r="73" spans="1:8" ht="57" customHeight="1" x14ac:dyDescent="0.25">
      <c r="B73" s="7"/>
      <c r="C73" s="7"/>
      <c r="D73" s="7"/>
      <c r="E73" s="7"/>
      <c r="F73" s="7"/>
      <c r="G73" s="7"/>
      <c r="H73" s="10"/>
    </row>
    <row r="74" spans="1:8" ht="16.5" customHeight="1" x14ac:dyDescent="0.25">
      <c r="B74" s="6" t="e">
        <f t="array" ref="B74:C74">Days+36+DATE(Calendar5Year,Calendar5MonthOption,1)-WEEKDAY(DATE(Calendar5Year,Calendar5MonthOption,1),WeekdayOption)</f>
        <v>#N/A</v>
      </c>
      <c r="C74" s="6" t="e">
        <v>#N/A</v>
      </c>
      <c r="D74" s="17" t="s">
        <v>0</v>
      </c>
      <c r="E74" s="18"/>
      <c r="F74" s="18"/>
      <c r="G74" s="18"/>
      <c r="H74" s="18"/>
    </row>
    <row r="75" spans="1:8" ht="63.75" customHeight="1" x14ac:dyDescent="0.25">
      <c r="B75" s="7"/>
      <c r="C75" s="7"/>
      <c r="D75" s="15"/>
      <c r="E75" s="15"/>
      <c r="F75" s="15"/>
      <c r="G75" s="15"/>
      <c r="H75" s="15"/>
    </row>
    <row r="76" spans="1:8" s="1" customFormat="1" ht="54" customHeight="1" x14ac:dyDescent="0.8">
      <c r="A76" s="12" t="e">
        <f>YEAR(DATE(Calendar5Year,Calendar5MonthOption+1,1))</f>
        <v>#N/A</v>
      </c>
      <c r="B76" s="11" t="e">
        <f>TEXT(DATE(Calendar5Year,Calendar5MonthOption+1,1),"mmmm")</f>
        <v>#N/A</v>
      </c>
      <c r="C76"/>
      <c r="D76" s="4"/>
      <c r="E76" s="4"/>
      <c r="F76" s="4"/>
      <c r="G76" s="4"/>
    </row>
    <row r="77" spans="1:8" s="1" customFormat="1" ht="48.75" customHeight="1" x14ac:dyDescent="0.8">
      <c r="B77" s="11"/>
      <c r="C77"/>
      <c r="D77" s="4"/>
      <c r="E77" s="4"/>
      <c r="F77" s="4"/>
      <c r="G77" s="4"/>
    </row>
    <row r="78" spans="1:8" s="3" customFormat="1" ht="14.25" customHeight="1" x14ac:dyDescent="0.3">
      <c r="A78" s="2"/>
      <c r="B78" s="5" t="e">
        <f>UPPER(TEXT(B79,"dddd"))</f>
        <v>#N/A</v>
      </c>
      <c r="C78" s="13" t="e">
        <f t="shared" ref="C78" si="20">UPPER(TEXT(C79,"dddd"))</f>
        <v>#N/A</v>
      </c>
      <c r="D78" s="5" t="e">
        <f t="shared" ref="D78" si="21">UPPER(TEXT(D79,"dddd"))</f>
        <v>#N/A</v>
      </c>
      <c r="E78" s="13" t="e">
        <f t="shared" ref="E78" si="22">UPPER(TEXT(E79,"dddd"))</f>
        <v>#N/A</v>
      </c>
      <c r="F78" s="5" t="e">
        <f t="shared" ref="F78" si="23">UPPER(TEXT(F79,"dddd"))</f>
        <v>#N/A</v>
      </c>
      <c r="G78" s="13" t="e">
        <f t="shared" ref="G78" si="24">UPPER(TEXT(G79,"dddd"))</f>
        <v>#N/A</v>
      </c>
      <c r="H78" s="5" t="e">
        <f t="shared" ref="H78" si="25">UPPER(TEXT(H79,"dddd"))</f>
        <v>#N/A</v>
      </c>
    </row>
    <row r="79" spans="1:8" ht="16.5" customHeight="1" x14ac:dyDescent="0.25">
      <c r="B79" s="6" t="e">
        <f t="array" ref="B79:H79">Days+1+DATE(Calendar6Year,Calendar6MonthOption,1)-WEEKDAY(DATE(Calendar6Year,Calendar6MonthOption,1),WeekdayOption)</f>
        <v>#N/A</v>
      </c>
      <c r="C79" s="6" t="e">
        <v>#N/A</v>
      </c>
      <c r="D79" s="6" t="e">
        <v>#N/A</v>
      </c>
      <c r="E79" s="6" t="e">
        <v>#N/A</v>
      </c>
      <c r="F79" s="6" t="e">
        <v>#N/A</v>
      </c>
      <c r="G79" s="6" t="e">
        <v>#N/A</v>
      </c>
      <c r="H79" s="8" t="e">
        <v>#N/A</v>
      </c>
    </row>
    <row r="80" spans="1:8" ht="56.25" customHeight="1" x14ac:dyDescent="0.25">
      <c r="B80" s="7"/>
      <c r="C80" s="7"/>
      <c r="D80" s="7"/>
      <c r="E80" s="7"/>
      <c r="F80" s="7"/>
      <c r="G80" s="7"/>
      <c r="H80" s="9"/>
    </row>
    <row r="81" spans="1:8" ht="16.5" customHeight="1" x14ac:dyDescent="0.25">
      <c r="B81" s="6" t="e">
        <f t="array" ref="B81:H81">Days+8+DATE(Calendar6Year,Calendar6MonthOption,1)-WEEKDAY(DATE(Calendar6Year,Calendar6MonthOption,1),WeekdayOption)</f>
        <v>#N/A</v>
      </c>
      <c r="C81" s="6" t="e">
        <v>#N/A</v>
      </c>
      <c r="D81" s="6" t="e">
        <v>#N/A</v>
      </c>
      <c r="E81" s="6" t="e">
        <v>#N/A</v>
      </c>
      <c r="F81" s="6" t="e">
        <v>#N/A</v>
      </c>
      <c r="G81" s="6" t="e">
        <v>#N/A</v>
      </c>
      <c r="H81" s="8" t="e">
        <v>#N/A</v>
      </c>
    </row>
    <row r="82" spans="1:8" ht="56.25" customHeight="1" x14ac:dyDescent="0.25">
      <c r="B82" s="7"/>
      <c r="C82" s="7"/>
      <c r="D82" s="7"/>
      <c r="E82" s="7"/>
      <c r="F82" s="7"/>
      <c r="G82" s="7"/>
      <c r="H82" s="9"/>
    </row>
    <row r="83" spans="1:8" ht="16.5" customHeight="1" x14ac:dyDescent="0.25">
      <c r="B83" s="6" t="e">
        <f t="array" ref="B83:H83">Days+15+DATE(Calendar6Year,Calendar6MonthOption,1)-WEEKDAY(DATE(Calendar6Year,Calendar6MonthOption,1),WeekdayOption)</f>
        <v>#N/A</v>
      </c>
      <c r="C83" s="6" t="e">
        <v>#N/A</v>
      </c>
      <c r="D83" s="6" t="e">
        <v>#N/A</v>
      </c>
      <c r="E83" s="6" t="e">
        <v>#N/A</v>
      </c>
      <c r="F83" s="6" t="e">
        <v>#N/A</v>
      </c>
      <c r="G83" s="6" t="e">
        <v>#N/A</v>
      </c>
      <c r="H83" s="8" t="e">
        <v>#N/A</v>
      </c>
    </row>
    <row r="84" spans="1:8" ht="56.25" customHeight="1" x14ac:dyDescent="0.25">
      <c r="B84" s="7"/>
      <c r="C84" s="7"/>
      <c r="D84" s="7"/>
      <c r="E84" s="7"/>
      <c r="F84" s="7"/>
      <c r="G84" s="7"/>
      <c r="H84" s="9"/>
    </row>
    <row r="85" spans="1:8" ht="16.5" customHeight="1" x14ac:dyDescent="0.25">
      <c r="B85" s="6" t="e">
        <f t="array" ref="B85:H85">Days+22+DATE(Calendar6Year,Calendar6MonthOption,1)-WEEKDAY(DATE(Calendar6Year,Calendar6MonthOption,1),WeekdayOption)</f>
        <v>#N/A</v>
      </c>
      <c r="C85" s="6" t="e">
        <v>#N/A</v>
      </c>
      <c r="D85" s="6" t="e">
        <v>#N/A</v>
      </c>
      <c r="E85" s="6" t="e">
        <v>#N/A</v>
      </c>
      <c r="F85" s="6" t="e">
        <v>#N/A</v>
      </c>
      <c r="G85" s="6" t="e">
        <v>#N/A</v>
      </c>
      <c r="H85" s="8" t="e">
        <v>#N/A</v>
      </c>
    </row>
    <row r="86" spans="1:8" ht="56.25" customHeight="1" x14ac:dyDescent="0.25">
      <c r="B86" s="7"/>
      <c r="C86" s="7"/>
      <c r="D86" s="7"/>
      <c r="E86" s="7"/>
      <c r="F86" s="7"/>
      <c r="G86" s="7"/>
      <c r="H86" s="9"/>
    </row>
    <row r="87" spans="1:8" ht="16.5" customHeight="1" x14ac:dyDescent="0.25">
      <c r="B87" s="6" t="e">
        <f t="array" ref="B87:H87">Days+29+DATE(Calendar6Year,Calendar6MonthOption,1)-WEEKDAY(DATE(Calendar6Year,Calendar6MonthOption,1),WeekdayOption)</f>
        <v>#N/A</v>
      </c>
      <c r="C87" s="6" t="e">
        <v>#N/A</v>
      </c>
      <c r="D87" s="6" t="e">
        <v>#N/A</v>
      </c>
      <c r="E87" s="6" t="e">
        <v>#N/A</v>
      </c>
      <c r="F87" s="6" t="e">
        <v>#N/A</v>
      </c>
      <c r="G87" s="6" t="e">
        <v>#N/A</v>
      </c>
      <c r="H87" s="8" t="e">
        <v>#N/A</v>
      </c>
    </row>
    <row r="88" spans="1:8" ht="57" customHeight="1" x14ac:dyDescent="0.25">
      <c r="B88" s="7"/>
      <c r="C88" s="7"/>
      <c r="D88" s="7"/>
      <c r="E88" s="7"/>
      <c r="F88" s="7"/>
      <c r="G88" s="7"/>
      <c r="H88" s="10"/>
    </row>
    <row r="89" spans="1:8" ht="16.5" customHeight="1" x14ac:dyDescent="0.25">
      <c r="B89" s="6" t="e">
        <f t="array" ref="B89:C89">Days+36+DATE(Calendar6Year,Calendar6MonthOption,1)-WEEKDAY(DATE(Calendar6Year,Calendar6MonthOption,1),WeekdayOption)</f>
        <v>#N/A</v>
      </c>
      <c r="C89" s="6" t="e">
        <v>#N/A</v>
      </c>
      <c r="D89" s="17" t="s">
        <v>0</v>
      </c>
      <c r="E89" s="18"/>
      <c r="F89" s="18"/>
      <c r="G89" s="18"/>
      <c r="H89" s="18"/>
    </row>
    <row r="90" spans="1:8" ht="63.75" customHeight="1" x14ac:dyDescent="0.25">
      <c r="B90" s="7"/>
      <c r="C90" s="7"/>
      <c r="D90" s="15"/>
      <c r="E90" s="15"/>
      <c r="F90" s="15"/>
      <c r="G90" s="15"/>
      <c r="H90" s="15"/>
    </row>
    <row r="91" spans="1:8" s="1" customFormat="1" ht="54" customHeight="1" x14ac:dyDescent="0.8">
      <c r="A91" s="12" t="e">
        <f>YEAR(DATE(Calendar6Year,Calendar6MonthOption+1,1))</f>
        <v>#N/A</v>
      </c>
      <c r="B91" s="11" t="e">
        <f>TEXT(DATE(Calendar6Year,Calendar6MonthOption+1,1),"mmmm")</f>
        <v>#N/A</v>
      </c>
      <c r="C91"/>
      <c r="D91" s="4"/>
      <c r="E91" s="4"/>
      <c r="F91" s="4"/>
      <c r="G91" s="4"/>
    </row>
    <row r="92" spans="1:8" s="1" customFormat="1" ht="48.75" customHeight="1" x14ac:dyDescent="0.8">
      <c r="B92" s="11"/>
      <c r="C92"/>
      <c r="D92" s="4"/>
      <c r="E92" s="4"/>
      <c r="F92" s="4"/>
      <c r="G92" s="4"/>
    </row>
    <row r="93" spans="1:8" s="3" customFormat="1" ht="14.25" customHeight="1" x14ac:dyDescent="0.3">
      <c r="A93" s="2"/>
      <c r="B93" s="5" t="e">
        <f>UPPER(TEXT(B94,"dddd"))</f>
        <v>#N/A</v>
      </c>
      <c r="C93" s="13" t="e">
        <f t="shared" ref="C93" si="26">UPPER(TEXT(C94,"dddd"))</f>
        <v>#N/A</v>
      </c>
      <c r="D93" s="5" t="e">
        <f t="shared" ref="D93" si="27">UPPER(TEXT(D94,"dddd"))</f>
        <v>#N/A</v>
      </c>
      <c r="E93" s="13" t="e">
        <f t="shared" ref="E93" si="28">UPPER(TEXT(E94,"dddd"))</f>
        <v>#N/A</v>
      </c>
      <c r="F93" s="5" t="e">
        <f t="shared" ref="F93" si="29">UPPER(TEXT(F94,"dddd"))</f>
        <v>#N/A</v>
      </c>
      <c r="G93" s="13" t="e">
        <f t="shared" ref="G93" si="30">UPPER(TEXT(G94,"dddd"))</f>
        <v>#N/A</v>
      </c>
      <c r="H93" s="5" t="e">
        <f t="shared" ref="H93" si="31">UPPER(TEXT(H94,"dddd"))</f>
        <v>#N/A</v>
      </c>
    </row>
    <row r="94" spans="1:8" ht="16.5" customHeight="1" x14ac:dyDescent="0.25">
      <c r="B94" s="6" t="e">
        <f t="array" ref="B94:H94">Days+1+DATE(Calendar7Year,Calendar7MonthOption,1)-WEEKDAY(DATE(Calendar7Year,Calendar7MonthOption,1),WeekdayOption)</f>
        <v>#N/A</v>
      </c>
      <c r="C94" s="6" t="e">
        <v>#N/A</v>
      </c>
      <c r="D94" s="6" t="e">
        <v>#N/A</v>
      </c>
      <c r="E94" s="6" t="e">
        <v>#N/A</v>
      </c>
      <c r="F94" s="6" t="e">
        <v>#N/A</v>
      </c>
      <c r="G94" s="6" t="e">
        <v>#N/A</v>
      </c>
      <c r="H94" s="8" t="e">
        <v>#N/A</v>
      </c>
    </row>
    <row r="95" spans="1:8" ht="56.25" customHeight="1" x14ac:dyDescent="0.25">
      <c r="B95" s="7"/>
      <c r="C95" s="7"/>
      <c r="D95" s="7"/>
      <c r="E95" s="7"/>
      <c r="F95" s="7"/>
      <c r="G95" s="7"/>
      <c r="H95" s="9"/>
    </row>
    <row r="96" spans="1:8" ht="16.5" customHeight="1" x14ac:dyDescent="0.25">
      <c r="B96" s="6" t="e">
        <f t="array" ref="B96:H96">Days+8+DATE(Calendar7Year,Calendar7MonthOption,1)-WEEKDAY(DATE(Calendar7Year,Calendar7MonthOption,1),WeekdayOption)</f>
        <v>#N/A</v>
      </c>
      <c r="C96" s="6" t="e">
        <v>#N/A</v>
      </c>
      <c r="D96" s="6" t="e">
        <v>#N/A</v>
      </c>
      <c r="E96" s="6" t="e">
        <v>#N/A</v>
      </c>
      <c r="F96" s="6" t="e">
        <v>#N/A</v>
      </c>
      <c r="G96" s="6" t="e">
        <v>#N/A</v>
      </c>
      <c r="H96" s="8" t="e">
        <v>#N/A</v>
      </c>
    </row>
    <row r="97" spans="1:8" ht="56.25" customHeight="1" x14ac:dyDescent="0.25">
      <c r="B97" s="7"/>
      <c r="C97" s="7"/>
      <c r="D97" s="7"/>
      <c r="E97" s="7"/>
      <c r="F97" s="7"/>
      <c r="G97" s="7"/>
      <c r="H97" s="9"/>
    </row>
    <row r="98" spans="1:8" ht="16.5" customHeight="1" x14ac:dyDescent="0.25">
      <c r="B98" s="6" t="e">
        <f t="array" ref="B98:H98">Days+15+DATE(Calendar7Year,Calendar7MonthOption,1)-WEEKDAY(DATE(Calendar7Year,Calendar7MonthOption,1),WeekdayOption)</f>
        <v>#N/A</v>
      </c>
      <c r="C98" s="6" t="e">
        <v>#N/A</v>
      </c>
      <c r="D98" s="6" t="e">
        <v>#N/A</v>
      </c>
      <c r="E98" s="6" t="e">
        <v>#N/A</v>
      </c>
      <c r="F98" s="6" t="e">
        <v>#N/A</v>
      </c>
      <c r="G98" s="6" t="e">
        <v>#N/A</v>
      </c>
      <c r="H98" s="8" t="e">
        <v>#N/A</v>
      </c>
    </row>
    <row r="99" spans="1:8" ht="56.25" customHeight="1" x14ac:dyDescent="0.25">
      <c r="B99" s="7"/>
      <c r="C99" s="7"/>
      <c r="D99" s="7"/>
      <c r="E99" s="7"/>
      <c r="F99" s="7"/>
      <c r="G99" s="7"/>
      <c r="H99" s="9"/>
    </row>
    <row r="100" spans="1:8" ht="16.5" customHeight="1" x14ac:dyDescent="0.25">
      <c r="B100" s="6" t="e">
        <f t="array" ref="B100:H100">Days+22+DATE(Calendar7Year,Calendar7MonthOption,1)-WEEKDAY(DATE(Calendar7Year,Calendar7MonthOption,1),WeekdayOption)</f>
        <v>#N/A</v>
      </c>
      <c r="C100" s="6" t="e">
        <v>#N/A</v>
      </c>
      <c r="D100" s="6" t="e">
        <v>#N/A</v>
      </c>
      <c r="E100" s="6" t="e">
        <v>#N/A</v>
      </c>
      <c r="F100" s="6" t="e">
        <v>#N/A</v>
      </c>
      <c r="G100" s="6" t="e">
        <v>#N/A</v>
      </c>
      <c r="H100" s="8" t="e">
        <v>#N/A</v>
      </c>
    </row>
    <row r="101" spans="1:8" ht="56.25" customHeight="1" x14ac:dyDescent="0.25">
      <c r="B101" s="7"/>
      <c r="C101" s="7"/>
      <c r="D101" s="7"/>
      <c r="E101" s="7"/>
      <c r="F101" s="7"/>
      <c r="G101" s="7"/>
      <c r="H101" s="9"/>
    </row>
    <row r="102" spans="1:8" ht="16.5" customHeight="1" x14ac:dyDescent="0.25">
      <c r="B102" s="6" t="e">
        <f t="array" ref="B102:H102">Days+29+DATE(Calendar7Year,Calendar7MonthOption,1)-WEEKDAY(DATE(Calendar7Year,Calendar7MonthOption,1),WeekdayOption)</f>
        <v>#N/A</v>
      </c>
      <c r="C102" s="6" t="e">
        <v>#N/A</v>
      </c>
      <c r="D102" s="6" t="e">
        <v>#N/A</v>
      </c>
      <c r="E102" s="6" t="e">
        <v>#N/A</v>
      </c>
      <c r="F102" s="6" t="e">
        <v>#N/A</v>
      </c>
      <c r="G102" s="6" t="e">
        <v>#N/A</v>
      </c>
      <c r="H102" s="8" t="e">
        <v>#N/A</v>
      </c>
    </row>
    <row r="103" spans="1:8" ht="57" customHeight="1" x14ac:dyDescent="0.25">
      <c r="B103" s="7"/>
      <c r="C103" s="7"/>
      <c r="D103" s="7"/>
      <c r="E103" s="7"/>
      <c r="F103" s="7"/>
      <c r="G103" s="7"/>
      <c r="H103" s="10"/>
    </row>
    <row r="104" spans="1:8" ht="16.5" customHeight="1" x14ac:dyDescent="0.25">
      <c r="B104" s="6" t="e">
        <f t="array" ref="B104:C104">Days+36+DATE(Calendar7Year,Calendar7MonthOption,1)-WEEKDAY(DATE(Calendar7Year,Calendar7MonthOption,1),WeekdayOption)</f>
        <v>#N/A</v>
      </c>
      <c r="C104" s="6" t="e">
        <v>#N/A</v>
      </c>
      <c r="D104" s="17" t="s">
        <v>0</v>
      </c>
      <c r="E104" s="18"/>
      <c r="F104" s="18"/>
      <c r="G104" s="18"/>
      <c r="H104" s="18"/>
    </row>
    <row r="105" spans="1:8" ht="63.75" customHeight="1" x14ac:dyDescent="0.25">
      <c r="B105" s="7"/>
      <c r="C105" s="7"/>
      <c r="D105" s="15"/>
      <c r="E105" s="15"/>
      <c r="F105" s="15"/>
      <c r="G105" s="15"/>
      <c r="H105" s="15"/>
    </row>
    <row r="106" spans="1:8" s="1" customFormat="1" ht="54" customHeight="1" x14ac:dyDescent="0.8">
      <c r="A106" s="12" t="e">
        <f>YEAR(DATE(Calendar7Year,Calendar7MonthOption+1,1))</f>
        <v>#N/A</v>
      </c>
      <c r="B106" s="11" t="e">
        <f>TEXT(DATE(Calendar7Year,Calendar7MonthOption+1,1),"mmmm")</f>
        <v>#N/A</v>
      </c>
      <c r="C106"/>
      <c r="D106" s="4"/>
      <c r="E106" s="4"/>
      <c r="F106" s="4"/>
      <c r="G106" s="4"/>
    </row>
    <row r="107" spans="1:8" s="1" customFormat="1" ht="48.75" customHeight="1" x14ac:dyDescent="0.8">
      <c r="B107" s="11"/>
      <c r="C107"/>
      <c r="D107" s="4"/>
      <c r="E107" s="4"/>
      <c r="F107" s="4"/>
      <c r="G107" s="4"/>
    </row>
    <row r="108" spans="1:8" s="3" customFormat="1" ht="14.25" customHeight="1" x14ac:dyDescent="0.3">
      <c r="A108" s="2"/>
      <c r="B108" s="5" t="e">
        <f>UPPER(TEXT(B109,"dddd"))</f>
        <v>#N/A</v>
      </c>
      <c r="C108" s="13" t="e">
        <f t="shared" ref="C108" si="32">UPPER(TEXT(C109,"dddd"))</f>
        <v>#N/A</v>
      </c>
      <c r="D108" s="5" t="e">
        <f t="shared" ref="D108" si="33">UPPER(TEXT(D109,"dddd"))</f>
        <v>#N/A</v>
      </c>
      <c r="E108" s="13" t="e">
        <f t="shared" ref="E108" si="34">UPPER(TEXT(E109,"dddd"))</f>
        <v>#N/A</v>
      </c>
      <c r="F108" s="5" t="e">
        <f t="shared" ref="F108" si="35">UPPER(TEXT(F109,"dddd"))</f>
        <v>#N/A</v>
      </c>
      <c r="G108" s="13" t="e">
        <f t="shared" ref="G108" si="36">UPPER(TEXT(G109,"dddd"))</f>
        <v>#N/A</v>
      </c>
      <c r="H108" s="5" t="e">
        <f t="shared" ref="H108" si="37">UPPER(TEXT(H109,"dddd"))</f>
        <v>#N/A</v>
      </c>
    </row>
    <row r="109" spans="1:8" ht="16.5" customHeight="1" x14ac:dyDescent="0.25">
      <c r="B109" s="6" t="e">
        <f t="array" ref="B109:H109">Days+1+DATE(Calendar8Year,Calendar8MonthOption,1)-WEEKDAY(DATE(Calendar8Year,Calendar8MonthOption,1),WeekdayOption)</f>
        <v>#N/A</v>
      </c>
      <c r="C109" s="6" t="e">
        <v>#N/A</v>
      </c>
      <c r="D109" s="6" t="e">
        <v>#N/A</v>
      </c>
      <c r="E109" s="6" t="e">
        <v>#N/A</v>
      </c>
      <c r="F109" s="6" t="e">
        <v>#N/A</v>
      </c>
      <c r="G109" s="6" t="e">
        <v>#N/A</v>
      </c>
      <c r="H109" s="8" t="e">
        <v>#N/A</v>
      </c>
    </row>
    <row r="110" spans="1:8" ht="56.25" customHeight="1" x14ac:dyDescent="0.25">
      <c r="B110" s="7"/>
      <c r="C110" s="7"/>
      <c r="D110" s="7"/>
      <c r="E110" s="7"/>
      <c r="F110" s="7"/>
      <c r="G110" s="7"/>
      <c r="H110" s="9"/>
    </row>
    <row r="111" spans="1:8" ht="16.5" customHeight="1" x14ac:dyDescent="0.25">
      <c r="B111" s="6" t="e">
        <f t="array" ref="B111:H111">Days+8+DATE(Calendar8Year,Calendar8MonthOption,1)-WEEKDAY(DATE(Calendar8Year,Calendar8MonthOption,1),WeekdayOption)</f>
        <v>#N/A</v>
      </c>
      <c r="C111" s="6" t="e">
        <v>#N/A</v>
      </c>
      <c r="D111" s="6" t="e">
        <v>#N/A</v>
      </c>
      <c r="E111" s="6" t="e">
        <v>#N/A</v>
      </c>
      <c r="F111" s="6" t="e">
        <v>#N/A</v>
      </c>
      <c r="G111" s="6" t="e">
        <v>#N/A</v>
      </c>
      <c r="H111" s="8" t="e">
        <v>#N/A</v>
      </c>
    </row>
    <row r="112" spans="1:8" ht="56.25" customHeight="1" x14ac:dyDescent="0.25">
      <c r="B112" s="7"/>
      <c r="C112" s="7"/>
      <c r="D112" s="7"/>
      <c r="E112" s="7"/>
      <c r="F112" s="7"/>
      <c r="G112" s="7"/>
      <c r="H112" s="9"/>
    </row>
    <row r="113" spans="1:8" ht="16.5" customHeight="1" x14ac:dyDescent="0.25">
      <c r="B113" s="6" t="e">
        <f t="array" ref="B113:H113">Days+15+DATE(Calendar8Year,Calendar8MonthOption,1)-WEEKDAY(DATE(Calendar8Year,Calendar8MonthOption,1),WeekdayOption)</f>
        <v>#N/A</v>
      </c>
      <c r="C113" s="6" t="e">
        <v>#N/A</v>
      </c>
      <c r="D113" s="6" t="e">
        <v>#N/A</v>
      </c>
      <c r="E113" s="6" t="e">
        <v>#N/A</v>
      </c>
      <c r="F113" s="6" t="e">
        <v>#N/A</v>
      </c>
      <c r="G113" s="6" t="e">
        <v>#N/A</v>
      </c>
      <c r="H113" s="8" t="e">
        <v>#N/A</v>
      </c>
    </row>
    <row r="114" spans="1:8" ht="56.25" customHeight="1" x14ac:dyDescent="0.25">
      <c r="B114" s="7"/>
      <c r="C114" s="7"/>
      <c r="D114" s="7"/>
      <c r="E114" s="7"/>
      <c r="F114" s="7"/>
      <c r="G114" s="7"/>
      <c r="H114" s="9"/>
    </row>
    <row r="115" spans="1:8" ht="16.5" customHeight="1" x14ac:dyDescent="0.25">
      <c r="B115" s="6" t="e">
        <f t="array" ref="B115:H115">Days+22+DATE(Calendar8Year,Calendar8MonthOption,1)-WEEKDAY(DATE(Calendar8Year,Calendar8MonthOption,1),WeekdayOption)</f>
        <v>#N/A</v>
      </c>
      <c r="C115" s="6" t="e">
        <v>#N/A</v>
      </c>
      <c r="D115" s="6" t="e">
        <v>#N/A</v>
      </c>
      <c r="E115" s="6" t="e">
        <v>#N/A</v>
      </c>
      <c r="F115" s="6" t="e">
        <v>#N/A</v>
      </c>
      <c r="G115" s="6" t="e">
        <v>#N/A</v>
      </c>
      <c r="H115" s="8" t="e">
        <v>#N/A</v>
      </c>
    </row>
    <row r="116" spans="1:8" ht="56.25" customHeight="1" x14ac:dyDescent="0.25">
      <c r="B116" s="7"/>
      <c r="C116" s="7"/>
      <c r="D116" s="7"/>
      <c r="E116" s="7"/>
      <c r="F116" s="7"/>
      <c r="G116" s="7"/>
      <c r="H116" s="9"/>
    </row>
    <row r="117" spans="1:8" ht="16.5" customHeight="1" x14ac:dyDescent="0.25">
      <c r="B117" s="6" t="e">
        <f t="array" ref="B117:H117">Days+29+DATE(Calendar8Year,Calendar8MonthOption,1)-WEEKDAY(DATE(Calendar8Year,Calendar8MonthOption,1),WeekdayOption)</f>
        <v>#N/A</v>
      </c>
      <c r="C117" s="6" t="e">
        <v>#N/A</v>
      </c>
      <c r="D117" s="6" t="e">
        <v>#N/A</v>
      </c>
      <c r="E117" s="6" t="e">
        <v>#N/A</v>
      </c>
      <c r="F117" s="6" t="e">
        <v>#N/A</v>
      </c>
      <c r="G117" s="6" t="e">
        <v>#N/A</v>
      </c>
      <c r="H117" s="8" t="e">
        <v>#N/A</v>
      </c>
    </row>
    <row r="118" spans="1:8" ht="57" customHeight="1" x14ac:dyDescent="0.25">
      <c r="B118" s="7"/>
      <c r="C118" s="7"/>
      <c r="D118" s="7"/>
      <c r="E118" s="7"/>
      <c r="F118" s="7"/>
      <c r="G118" s="7"/>
      <c r="H118" s="10"/>
    </row>
    <row r="119" spans="1:8" ht="16.5" customHeight="1" x14ac:dyDescent="0.25">
      <c r="B119" s="6" t="e">
        <f t="array" ref="B119:C119">Days+36+DATE(Calendar8Year,Calendar8MonthOption,1)-WEEKDAY(DATE(Calendar8Year,Calendar8MonthOption,1),WeekdayOption)</f>
        <v>#N/A</v>
      </c>
      <c r="C119" s="6" t="e">
        <v>#N/A</v>
      </c>
      <c r="D119" s="17" t="s">
        <v>0</v>
      </c>
      <c r="E119" s="18"/>
      <c r="F119" s="18"/>
      <c r="G119" s="18"/>
      <c r="H119" s="18"/>
    </row>
    <row r="120" spans="1:8" ht="63.75" customHeight="1" x14ac:dyDescent="0.25">
      <c r="B120" s="7"/>
      <c r="C120" s="7"/>
      <c r="D120" s="15"/>
      <c r="E120" s="15"/>
      <c r="F120" s="15"/>
      <c r="G120" s="15"/>
      <c r="H120" s="15"/>
    </row>
    <row r="121" spans="1:8" s="1" customFormat="1" ht="54" customHeight="1" x14ac:dyDescent="0.8">
      <c r="A121" s="12" t="e">
        <f>YEAR(DATE(Calendar8Year,Calendar8MonthOption+1,1))</f>
        <v>#N/A</v>
      </c>
      <c r="B121" s="11" t="e">
        <f>TEXT(DATE(Calendar8Year,Calendar8MonthOption+1,1),"mmmm")</f>
        <v>#N/A</v>
      </c>
      <c r="C121"/>
      <c r="D121" s="4"/>
      <c r="E121" s="4"/>
      <c r="F121" s="4"/>
      <c r="G121" s="4"/>
    </row>
    <row r="122" spans="1:8" s="1" customFormat="1" ht="48.75" customHeight="1" x14ac:dyDescent="0.8">
      <c r="B122" s="11"/>
      <c r="C122"/>
      <c r="D122" s="4"/>
      <c r="E122" s="4"/>
      <c r="F122" s="4"/>
      <c r="G122" s="4"/>
    </row>
    <row r="123" spans="1:8" s="3" customFormat="1" ht="14.25" customHeight="1" x14ac:dyDescent="0.3">
      <c r="A123" s="2"/>
      <c r="B123" s="5" t="e">
        <f>UPPER(TEXT(B124,"dddd"))</f>
        <v>#N/A</v>
      </c>
      <c r="C123" s="13" t="e">
        <f t="shared" ref="C123" si="38">UPPER(TEXT(C124,"dddd"))</f>
        <v>#N/A</v>
      </c>
      <c r="D123" s="5" t="e">
        <f t="shared" ref="D123" si="39">UPPER(TEXT(D124,"dddd"))</f>
        <v>#N/A</v>
      </c>
      <c r="E123" s="13" t="e">
        <f t="shared" ref="E123" si="40">UPPER(TEXT(E124,"dddd"))</f>
        <v>#N/A</v>
      </c>
      <c r="F123" s="5" t="e">
        <f t="shared" ref="F123" si="41">UPPER(TEXT(F124,"dddd"))</f>
        <v>#N/A</v>
      </c>
      <c r="G123" s="13" t="e">
        <f t="shared" ref="G123" si="42">UPPER(TEXT(G124,"dddd"))</f>
        <v>#N/A</v>
      </c>
      <c r="H123" s="5" t="e">
        <f t="shared" ref="H123" si="43">UPPER(TEXT(H124,"dddd"))</f>
        <v>#N/A</v>
      </c>
    </row>
    <row r="124" spans="1:8" ht="16.5" customHeight="1" x14ac:dyDescent="0.25">
      <c r="B124" s="6" t="e">
        <f t="array" ref="B124:H124">Days+1+DATE(Calendar9Year,Calendar9MonthOption,1)-WEEKDAY(DATE(Calendar9Year,Calendar9MonthOption,1),WeekdayOption)</f>
        <v>#N/A</v>
      </c>
      <c r="C124" s="6" t="e">
        <v>#N/A</v>
      </c>
      <c r="D124" s="6" t="e">
        <v>#N/A</v>
      </c>
      <c r="E124" s="6" t="e">
        <v>#N/A</v>
      </c>
      <c r="F124" s="6" t="e">
        <v>#N/A</v>
      </c>
      <c r="G124" s="6" t="e">
        <v>#N/A</v>
      </c>
      <c r="H124" s="8" t="e">
        <v>#N/A</v>
      </c>
    </row>
    <row r="125" spans="1:8" ht="56.25" customHeight="1" x14ac:dyDescent="0.25">
      <c r="B125" s="7"/>
      <c r="C125" s="7"/>
      <c r="D125" s="7"/>
      <c r="E125" s="7"/>
      <c r="F125" s="7"/>
      <c r="G125" s="7"/>
      <c r="H125" s="9"/>
    </row>
    <row r="126" spans="1:8" ht="16.5" customHeight="1" x14ac:dyDescent="0.25">
      <c r="B126" s="6" t="e">
        <f t="array" ref="B126:H126">Days+8+DATE(Calendar9Year,Calendar9MonthOption,1)-WEEKDAY(DATE(Calendar9Year,Calendar9MonthOption,1),WeekdayOption)</f>
        <v>#N/A</v>
      </c>
      <c r="C126" s="6" t="e">
        <v>#N/A</v>
      </c>
      <c r="D126" s="6" t="e">
        <v>#N/A</v>
      </c>
      <c r="E126" s="6" t="e">
        <v>#N/A</v>
      </c>
      <c r="F126" s="6" t="e">
        <v>#N/A</v>
      </c>
      <c r="G126" s="6" t="e">
        <v>#N/A</v>
      </c>
      <c r="H126" s="8" t="e">
        <v>#N/A</v>
      </c>
    </row>
    <row r="127" spans="1:8" ht="56.25" customHeight="1" x14ac:dyDescent="0.25">
      <c r="B127" s="7"/>
      <c r="C127" s="7"/>
      <c r="D127" s="7"/>
      <c r="E127" s="7"/>
      <c r="F127" s="7"/>
      <c r="G127" s="7"/>
      <c r="H127" s="9"/>
    </row>
    <row r="128" spans="1:8" ht="16.5" customHeight="1" x14ac:dyDescent="0.25">
      <c r="B128" s="6" t="e">
        <f t="array" ref="B128:H128">Days+15+DATE(Calendar9Year,Calendar9MonthOption,1)-WEEKDAY(DATE(Calendar9Year,Calendar9MonthOption,1),WeekdayOption)</f>
        <v>#N/A</v>
      </c>
      <c r="C128" s="6" t="e">
        <v>#N/A</v>
      </c>
      <c r="D128" s="6" t="e">
        <v>#N/A</v>
      </c>
      <c r="E128" s="6" t="e">
        <v>#N/A</v>
      </c>
      <c r="F128" s="6" t="e">
        <v>#N/A</v>
      </c>
      <c r="G128" s="6" t="e">
        <v>#N/A</v>
      </c>
      <c r="H128" s="8" t="e">
        <v>#N/A</v>
      </c>
    </row>
    <row r="129" spans="1:8" ht="56.25" customHeight="1" x14ac:dyDescent="0.25">
      <c r="B129" s="7"/>
      <c r="C129" s="7"/>
      <c r="D129" s="7"/>
      <c r="E129" s="7"/>
      <c r="F129" s="7"/>
      <c r="G129" s="7"/>
      <c r="H129" s="9"/>
    </row>
    <row r="130" spans="1:8" ht="16.5" customHeight="1" x14ac:dyDescent="0.25">
      <c r="B130" s="6" t="e">
        <f t="array" ref="B130:H130">Days+22+DATE(Calendar9Year,Calendar9MonthOption,1)-WEEKDAY(DATE(Calendar9Year,Calendar9MonthOption,1),WeekdayOption)</f>
        <v>#N/A</v>
      </c>
      <c r="C130" s="6" t="e">
        <v>#N/A</v>
      </c>
      <c r="D130" s="6" t="e">
        <v>#N/A</v>
      </c>
      <c r="E130" s="6" t="e">
        <v>#N/A</v>
      </c>
      <c r="F130" s="6" t="e">
        <v>#N/A</v>
      </c>
      <c r="G130" s="6" t="e">
        <v>#N/A</v>
      </c>
      <c r="H130" s="8" t="e">
        <v>#N/A</v>
      </c>
    </row>
    <row r="131" spans="1:8" ht="56.25" customHeight="1" x14ac:dyDescent="0.25">
      <c r="B131" s="7"/>
      <c r="C131" s="7"/>
      <c r="D131" s="7"/>
      <c r="E131" s="7"/>
      <c r="F131" s="7"/>
      <c r="G131" s="7"/>
      <c r="H131" s="9"/>
    </row>
    <row r="132" spans="1:8" ht="16.5" customHeight="1" x14ac:dyDescent="0.25">
      <c r="B132" s="6" t="e">
        <f t="array" ref="B132:H132">Days+29+DATE(Calendar9Year,Calendar9MonthOption,1)-WEEKDAY(DATE(Calendar9Year,Calendar9MonthOption,1),WeekdayOption)</f>
        <v>#N/A</v>
      </c>
      <c r="C132" s="6" t="e">
        <v>#N/A</v>
      </c>
      <c r="D132" s="6" t="e">
        <v>#N/A</v>
      </c>
      <c r="E132" s="6" t="e">
        <v>#N/A</v>
      </c>
      <c r="F132" s="6" t="e">
        <v>#N/A</v>
      </c>
      <c r="G132" s="6" t="e">
        <v>#N/A</v>
      </c>
      <c r="H132" s="8" t="e">
        <v>#N/A</v>
      </c>
    </row>
    <row r="133" spans="1:8" ht="57" customHeight="1" x14ac:dyDescent="0.25">
      <c r="B133" s="7"/>
      <c r="C133" s="7"/>
      <c r="D133" s="7"/>
      <c r="E133" s="7"/>
      <c r="F133" s="7"/>
      <c r="G133" s="7"/>
      <c r="H133" s="10"/>
    </row>
    <row r="134" spans="1:8" ht="16.5" customHeight="1" x14ac:dyDescent="0.25">
      <c r="B134" s="6" t="e">
        <f t="array" ref="B134:C134">Days+36+DATE(Calendar9Year,Calendar9MonthOption,1)-WEEKDAY(DATE(Calendar9Year,Calendar9MonthOption,1),WeekdayOption)</f>
        <v>#N/A</v>
      </c>
      <c r="C134" s="6" t="e">
        <v>#N/A</v>
      </c>
      <c r="D134" s="17" t="s">
        <v>0</v>
      </c>
      <c r="E134" s="18"/>
      <c r="F134" s="18"/>
      <c r="G134" s="18"/>
      <c r="H134" s="18"/>
    </row>
    <row r="135" spans="1:8" ht="63.75" customHeight="1" x14ac:dyDescent="0.25">
      <c r="B135" s="7"/>
      <c r="C135" s="7"/>
      <c r="D135" s="15"/>
      <c r="E135" s="15"/>
      <c r="F135" s="15"/>
      <c r="G135" s="15"/>
      <c r="H135" s="15"/>
    </row>
    <row r="136" spans="1:8" s="1" customFormat="1" ht="54" customHeight="1" x14ac:dyDescent="0.8">
      <c r="A136" s="12" t="e">
        <f>YEAR(DATE(Calendar9Year,Calendar9MonthOption+1,1))</f>
        <v>#N/A</v>
      </c>
      <c r="B136" s="14" t="e">
        <f>TEXT(DATE(Calendar9Year,Calendar9MonthOption+1,1),"mmmm")</f>
        <v>#N/A</v>
      </c>
      <c r="C136"/>
      <c r="D136" s="4"/>
      <c r="E136" s="4"/>
      <c r="F136" s="4"/>
      <c r="G136" s="4"/>
    </row>
    <row r="137" spans="1:8" s="1" customFormat="1" ht="48.75" customHeight="1" x14ac:dyDescent="0.8">
      <c r="B137" s="14"/>
      <c r="C137"/>
      <c r="D137" s="4"/>
      <c r="E137" s="4"/>
      <c r="F137" s="4"/>
      <c r="G137" s="4"/>
    </row>
    <row r="138" spans="1:8" s="3" customFormat="1" ht="14.25" customHeight="1" x14ac:dyDescent="0.3">
      <c r="A138" s="2"/>
      <c r="B138" s="5" t="e">
        <f>UPPER(TEXT(B139,"dddd"))</f>
        <v>#N/A</v>
      </c>
      <c r="C138" s="13" t="e">
        <f t="shared" ref="C138:H138" si="44">UPPER(TEXT(C139,"dddd"))</f>
        <v>#N/A</v>
      </c>
      <c r="D138" s="5" t="e">
        <f t="shared" si="44"/>
        <v>#N/A</v>
      </c>
      <c r="E138" s="13" t="e">
        <f t="shared" si="44"/>
        <v>#N/A</v>
      </c>
      <c r="F138" s="5" t="e">
        <f t="shared" si="44"/>
        <v>#N/A</v>
      </c>
      <c r="G138" s="13" t="e">
        <f t="shared" si="44"/>
        <v>#N/A</v>
      </c>
      <c r="H138" s="5" t="e">
        <f t="shared" si="44"/>
        <v>#N/A</v>
      </c>
    </row>
    <row r="139" spans="1:8" ht="16.5" customHeight="1" x14ac:dyDescent="0.25">
      <c r="B139" s="6" t="e">
        <f t="array" ref="B139:H139">Days+1+DATE(Calendar10Year,Calendar10MonthOption,1)-WEEKDAY(DATE(Calendar10Year,Calendar10MonthOption,1),WeekdayOption)</f>
        <v>#N/A</v>
      </c>
      <c r="C139" s="6" t="e">
        <v>#N/A</v>
      </c>
      <c r="D139" s="6" t="e">
        <v>#N/A</v>
      </c>
      <c r="E139" s="6" t="e">
        <v>#N/A</v>
      </c>
      <c r="F139" s="6" t="e">
        <v>#N/A</v>
      </c>
      <c r="G139" s="6" t="e">
        <v>#N/A</v>
      </c>
      <c r="H139" s="8" t="e">
        <v>#N/A</v>
      </c>
    </row>
    <row r="140" spans="1:8" ht="56.25" customHeight="1" x14ac:dyDescent="0.25">
      <c r="B140" s="7"/>
      <c r="C140" s="7"/>
      <c r="D140" s="7"/>
      <c r="E140" s="7"/>
      <c r="F140" s="7"/>
      <c r="G140" s="7"/>
      <c r="H140" s="9"/>
    </row>
    <row r="141" spans="1:8" ht="16.5" customHeight="1" x14ac:dyDescent="0.25">
      <c r="B141" s="6" t="e">
        <f t="array" ref="B141:H141">Days+8+DATE(Calendar10Year,Calendar10MonthOption,1)-WEEKDAY(DATE(Calendar10Year,Calendar10MonthOption,1),WeekdayOption)</f>
        <v>#N/A</v>
      </c>
      <c r="C141" s="6" t="e">
        <v>#N/A</v>
      </c>
      <c r="D141" s="6" t="e">
        <v>#N/A</v>
      </c>
      <c r="E141" s="6" t="e">
        <v>#N/A</v>
      </c>
      <c r="F141" s="6" t="e">
        <v>#N/A</v>
      </c>
      <c r="G141" s="6" t="e">
        <v>#N/A</v>
      </c>
      <c r="H141" s="8" t="e">
        <v>#N/A</v>
      </c>
    </row>
    <row r="142" spans="1:8" ht="56.25" customHeight="1" x14ac:dyDescent="0.25">
      <c r="B142" s="7"/>
      <c r="C142" s="7"/>
      <c r="D142" s="7"/>
      <c r="E142" s="7"/>
      <c r="F142" s="7"/>
      <c r="G142" s="7"/>
      <c r="H142" s="9"/>
    </row>
    <row r="143" spans="1:8" ht="16.5" customHeight="1" x14ac:dyDescent="0.25">
      <c r="B143" s="6" t="e">
        <f t="array" ref="B143:H143">Days+15+DATE(Calendar10Year,Calendar10MonthOption,1)-WEEKDAY(DATE(Calendar10Year,Calendar10MonthOption,1),WeekdayOption)</f>
        <v>#N/A</v>
      </c>
      <c r="C143" s="6" t="e">
        <v>#N/A</v>
      </c>
      <c r="D143" s="6" t="e">
        <v>#N/A</v>
      </c>
      <c r="E143" s="6" t="e">
        <v>#N/A</v>
      </c>
      <c r="F143" s="6" t="e">
        <v>#N/A</v>
      </c>
      <c r="G143" s="6" t="e">
        <v>#N/A</v>
      </c>
      <c r="H143" s="8" t="e">
        <v>#N/A</v>
      </c>
    </row>
    <row r="144" spans="1:8" ht="56.25" customHeight="1" x14ac:dyDescent="0.25">
      <c r="B144" s="7"/>
      <c r="C144" s="7"/>
      <c r="D144" s="7"/>
      <c r="E144" s="7"/>
      <c r="F144" s="7"/>
      <c r="G144" s="7"/>
      <c r="H144" s="9"/>
    </row>
    <row r="145" spans="2:8" ht="16.5" customHeight="1" x14ac:dyDescent="0.25">
      <c r="B145" s="6" t="e">
        <f t="array" ref="B145:H145">Days+22+DATE(Calendar10Year,Calendar10MonthOption,1)-WEEKDAY(DATE(Calendar10Year,Calendar10MonthOption,1),WeekdayOption)</f>
        <v>#N/A</v>
      </c>
      <c r="C145" s="6" t="e">
        <v>#N/A</v>
      </c>
      <c r="D145" s="6" t="e">
        <v>#N/A</v>
      </c>
      <c r="E145" s="6" t="e">
        <v>#N/A</v>
      </c>
      <c r="F145" s="6" t="e">
        <v>#N/A</v>
      </c>
      <c r="G145" s="6" t="e">
        <v>#N/A</v>
      </c>
      <c r="H145" s="8" t="e">
        <v>#N/A</v>
      </c>
    </row>
    <row r="146" spans="2:8" ht="56.25" customHeight="1" x14ac:dyDescent="0.25">
      <c r="B146" s="7"/>
      <c r="C146" s="7"/>
      <c r="D146" s="7"/>
      <c r="E146" s="7"/>
      <c r="F146" s="7"/>
      <c r="G146" s="7"/>
      <c r="H146" s="9"/>
    </row>
    <row r="147" spans="2:8" ht="16.5" customHeight="1" x14ac:dyDescent="0.25">
      <c r="B147" s="6" t="e">
        <f t="array" ref="B147:H147">Days+29+DATE(Calendar10Year,Calendar10MonthOption,1)-WEEKDAY(DATE(Calendar10Year,Calendar10MonthOption,1),WeekdayOption)</f>
        <v>#N/A</v>
      </c>
      <c r="C147" s="6" t="e">
        <v>#N/A</v>
      </c>
      <c r="D147" s="6" t="e">
        <v>#N/A</v>
      </c>
      <c r="E147" s="6" t="e">
        <v>#N/A</v>
      </c>
      <c r="F147" s="6" t="e">
        <v>#N/A</v>
      </c>
      <c r="G147" s="6" t="e">
        <v>#N/A</v>
      </c>
      <c r="H147" s="8" t="e">
        <v>#N/A</v>
      </c>
    </row>
    <row r="148" spans="2:8" ht="57" customHeight="1" x14ac:dyDescent="0.25">
      <c r="B148" s="7"/>
      <c r="C148" s="7"/>
      <c r="D148" s="7"/>
      <c r="E148" s="7"/>
      <c r="F148" s="7"/>
      <c r="G148" s="7"/>
      <c r="H148" s="10"/>
    </row>
    <row r="149" spans="2:8" ht="16.5" customHeight="1" x14ac:dyDescent="0.25">
      <c r="B149" s="6" t="e">
        <f t="array" ref="B149:C149">Days+36+DATE(Calendar10Year,Calendar10MonthOption,1)-WEEKDAY(DATE(Calendar10Year,Calendar10MonthOption,1),WeekdayOption)</f>
        <v>#N/A</v>
      </c>
      <c r="C149" s="6" t="e">
        <v>#N/A</v>
      </c>
      <c r="D149" s="17" t="s">
        <v>0</v>
      </c>
      <c r="E149" s="18"/>
      <c r="F149" s="18"/>
      <c r="G149" s="18"/>
      <c r="H149" s="18"/>
    </row>
    <row r="150" spans="2:8" ht="63.75" customHeight="1" x14ac:dyDescent="0.25">
      <c r="B150" s="7"/>
      <c r="C150" s="7"/>
      <c r="D150" s="15"/>
      <c r="E150" s="15"/>
      <c r="F150" s="15"/>
      <c r="G150" s="15"/>
      <c r="H150" s="15"/>
    </row>
  </sheetData>
  <mergeCells count="21">
    <mergeCell ref="D149:H149"/>
    <mergeCell ref="D150:H150"/>
    <mergeCell ref="D135:H135"/>
    <mergeCell ref="D119:H119"/>
    <mergeCell ref="D134:H134"/>
    <mergeCell ref="D105:H105"/>
    <mergeCell ref="D120:H120"/>
    <mergeCell ref="B1:D1"/>
    <mergeCell ref="D45:H45"/>
    <mergeCell ref="D60:H60"/>
    <mergeCell ref="D75:H75"/>
    <mergeCell ref="D14:H14"/>
    <mergeCell ref="D29:H29"/>
    <mergeCell ref="D15:H15"/>
    <mergeCell ref="D30:H30"/>
    <mergeCell ref="D44:H44"/>
    <mergeCell ref="D59:H59"/>
    <mergeCell ref="D74:H74"/>
    <mergeCell ref="D89:H89"/>
    <mergeCell ref="D104:H104"/>
    <mergeCell ref="D90:H90"/>
  </mergeCells>
  <phoneticPr fontId="1" type="noConversion"/>
  <conditionalFormatting sqref="B4:H4 B6:H6 B8:H8 B10:H10 B12:H12 B14:C14">
    <cfRule type="expression" dxfId="9" priority="36">
      <formula>MONTH(B4)&lt;&gt;Calendar1MonthOption</formula>
    </cfRule>
  </conditionalFormatting>
  <conditionalFormatting sqref="B19:H19 B21:H21 B23:H23 B25:H25 B27:H27 B29:C29">
    <cfRule type="expression" dxfId="8" priority="25">
      <formula>MONTH(B19)&lt;&gt;Calendar2MonthOption</formula>
    </cfRule>
  </conditionalFormatting>
  <conditionalFormatting sqref="B34:H34 B36:H36 B38:H38 B40:H40 B42:H42 B44:C44">
    <cfRule type="expression" dxfId="7" priority="23">
      <formula>MONTH(B34)&lt;&gt;Calendar3MonthOption</formula>
    </cfRule>
  </conditionalFormatting>
  <conditionalFormatting sqref="B49:H49 B51:H51 B53:H53 B55:H55 B57:H57 B59:C59">
    <cfRule type="expression" dxfId="6" priority="21">
      <formula>MONTH(B49)&lt;&gt;Calendar4MonthOption</formula>
    </cfRule>
  </conditionalFormatting>
  <conditionalFormatting sqref="B64:H64 B66:H66 B68:H68 B70:H70 B72:H72 B74:C74">
    <cfRule type="expression" dxfId="5" priority="19">
      <formula>MONTH(B64)&lt;&gt;Calendar5MonthOption</formula>
    </cfRule>
  </conditionalFormatting>
  <conditionalFormatting sqref="B79:H79 B81:H81 B83:H83 B85:H85 B87:H87 B89:C89">
    <cfRule type="expression" dxfId="4" priority="17">
      <formula>MONTH(B79)&lt;&gt;Calendar6MonthOption</formula>
    </cfRule>
  </conditionalFormatting>
  <conditionalFormatting sqref="B94:H94 B96:H96 B98:H98 B100:H100 B102:H102 B104:C104">
    <cfRule type="expression" dxfId="3" priority="15">
      <formula>MONTH(B94)&lt;&gt;Calendar7MonthOption</formula>
    </cfRule>
  </conditionalFormatting>
  <conditionalFormatting sqref="B109:H109 B111:H111 B113:H113 B115:H115 B117:H117 B119:C119">
    <cfRule type="expression" dxfId="2" priority="13">
      <formula>MONTH(B109)&lt;&gt;Calendar8MonthOption</formula>
    </cfRule>
  </conditionalFormatting>
  <conditionalFormatting sqref="B124:H124 B126:H126 B128:H128 B130:H130 B132:H132 B134:C134">
    <cfRule type="expression" dxfId="1" priority="11">
      <formula>MONTH(B124)&lt;&gt;Calendar9MonthOption</formula>
    </cfRule>
  </conditionalFormatting>
  <conditionalFormatting sqref="B139:H139 B141:H141 B143:H143 B145:H145 B147:H147 B149:C149">
    <cfRule type="expression" dxfId="0" priority="1">
      <formula>MONTH(B139)&lt;&gt;Calendar10MonthOption</formula>
    </cfRule>
  </conditionalFormatting>
  <dataValidations count="2">
    <dataValidation type="list" allowBlank="1" showInputMessage="1" showErrorMessage="1" sqref="B3">
      <formula1>"SUNDAY,MONDAY,TUESDAY,WEDNESDAY,THURSDAY,FRIDAY,SATURDAY"</formula1>
    </dataValidation>
    <dataValidation type="list" allowBlank="1" showInputMessage="1" showErrorMessage="1" sqref="B1">
      <formula1>"January,February,March,April,May,June,July,August,September,October,November,December"</formula1>
    </dataValidation>
  </dataValidations>
  <printOptions horizontalCentered="1" verticalCentered="1"/>
  <pageMargins left="0.25" right="0.25" top="0.45" bottom="0.45" header="0.5" footer="0.5"/>
  <pageSetup fitToHeight="0" orientation="landscape" r:id="rId1"/>
  <headerFooter alignWithMargins="0"/>
  <customProperties>
    <customPr name="SheetChanged" r:id="rId2"/>
  </customProperties>
  <drawing r:id="rId3"/>
  <legacyDrawing r:id="rId4"/>
  <mc:AlternateContent xmlns:mc="http://schemas.openxmlformats.org/markup-compatibility/2006">
    <mc:Choice Requires="x14">
      <controls>
        <mc:AlternateContent xmlns:mc="http://schemas.openxmlformats.org/markup-compatibility/2006">
          <mc:Choice Requires="x14">
            <control shapeId="1038" r:id="rId5" name="Year Spinner">
              <controlPr defaultSize="0" print="0" autoPict="0" altText="Click the Spinner buttons to change the calendar year. Or, type your preferred year in cell A1.">
                <anchor moveWithCells="1" sizeWithCells="1">
                  <from>
                    <xdr:col>1</xdr:col>
                    <xdr:colOff>514350</xdr:colOff>
                    <xdr:row>0</xdr:row>
                    <xdr:rowOff>428625</xdr:rowOff>
                  </from>
                  <to>
                    <xdr:col>1</xdr:col>
                    <xdr:colOff>647700</xdr:colOff>
                    <xdr:row>0</xdr:row>
                    <xdr:rowOff>666750</xdr:rowOff>
                  </to>
                </anchor>
              </controlPr>
            </control>
          </mc:Choice>
        </mc:AlternateContent>
      </controls>
    </mc:Choice>
  </mc:AlternateContent>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CFED031A-8398-4705-8957-BB8E3F38B7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22</vt:i4>
      </vt:variant>
    </vt:vector>
  </HeadingPairs>
  <TitlesOfParts>
    <vt:vector size="23" baseType="lpstr">
      <vt:lpstr>Calendar</vt:lpstr>
      <vt:lpstr>Calendar10Month</vt:lpstr>
      <vt:lpstr>Calendar10Year</vt:lpstr>
      <vt:lpstr>Calendar1Month</vt:lpstr>
      <vt:lpstr>Calendar1Year</vt:lpstr>
      <vt:lpstr>Calendar2Month</vt:lpstr>
      <vt:lpstr>Calendar2Year</vt:lpstr>
      <vt:lpstr>Calendar3Month</vt:lpstr>
      <vt:lpstr>Calendar3Year</vt:lpstr>
      <vt:lpstr>Calendar4Month</vt:lpstr>
      <vt:lpstr>Calendar4Year</vt:lpstr>
      <vt:lpstr>Calendar5Month</vt:lpstr>
      <vt:lpstr>Calendar5Year</vt:lpstr>
      <vt:lpstr>Calendar6Month</vt:lpstr>
      <vt:lpstr>Calendar6Year</vt:lpstr>
      <vt:lpstr>Calendar7Month</vt:lpstr>
      <vt:lpstr>Calendar7Year</vt:lpstr>
      <vt:lpstr>Calendar8Month</vt:lpstr>
      <vt:lpstr>Calendar8Year</vt:lpstr>
      <vt:lpstr>Calendar9Month</vt:lpstr>
      <vt:lpstr>Calendar9Year</vt:lpstr>
      <vt:lpstr>Calendar!Print_Area</vt:lpstr>
      <vt:lpstr>WeekStart</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2014-10-26T17:11:16Z</dcterms:created>
  <dcterms:modified xsi:type="dcterms:W3CDTF">2014-10-26T17:11:17Z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TC028973769991</vt:lpwstr>
  </property>
</Properties>
</file>