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30" windowWidth="16980" windowHeight="9150"/>
  </bookViews>
  <sheets>
    <sheet name="BreakEven Data" sheetId="1" r:id="rId1"/>
    <sheet name="BreakEven Analysis" sheetId="4" r:id="rId2"/>
    <sheet name="Readme" sheetId="2" r:id="rId3"/>
    <sheet name="Calculations" sheetId="3" r:id="rId4"/>
    <sheet name="PSW_Sheet" sheetId="5" state="veryHidden" r:id="rId5"/>
  </sheets>
  <definedNames>
    <definedName name="BE">'BreakEven Analysis'!$I$9</definedName>
    <definedName name="FCost">'BreakEven Analysis'!$I$4</definedName>
    <definedName name="Increment">Calculations!$F$3</definedName>
    <definedName name="L_Increment">Calculations!$C$3:$D$11</definedName>
    <definedName name="Price">'BreakEven Analysis'!$I$7</definedName>
    <definedName name="PSW_BACK_1" hidden="1">'BreakEven Analysis'!$C$14</definedName>
    <definedName name="PSW_CALCULATE_0" hidden="1">'BreakEven Data'!$W$26</definedName>
    <definedName name="PSW_NEXT_0" hidden="1">'BreakEven Data'!$Y$26</definedName>
    <definedName name="PSWInput_0_0" hidden="1">'BreakEven Data'!$C$8</definedName>
    <definedName name="PSWInput_0_1" hidden="1">'BreakEven Data'!$K$8</definedName>
    <definedName name="PSWInput_0_10" hidden="1">'BreakEven Data'!$C$13</definedName>
    <definedName name="PSWInput_0_11" hidden="1">'BreakEven Data'!$K$13</definedName>
    <definedName name="PSWInput_0_12" hidden="1">'BreakEven Data'!$C$14</definedName>
    <definedName name="PSWInput_0_13" hidden="1">'BreakEven Data'!$K$14</definedName>
    <definedName name="PSWInput_0_14" hidden="1">'BreakEven Data'!$C$15</definedName>
    <definedName name="PSWInput_0_15" hidden="1">'BreakEven Data'!$K$15</definedName>
    <definedName name="PSWInput_0_16" hidden="1">'BreakEven Data'!$C$16</definedName>
    <definedName name="PSWInput_0_17" hidden="1">'BreakEven Data'!$K$16</definedName>
    <definedName name="PSWInput_0_18" hidden="1">'BreakEven Data'!$C$17</definedName>
    <definedName name="PSWInput_0_19" hidden="1">'BreakEven Data'!$K$17</definedName>
    <definedName name="PSWInput_0_2" hidden="1">'BreakEven Data'!$C$9</definedName>
    <definedName name="PSWInput_0_20" hidden="1">'BreakEven Data'!$O$8</definedName>
    <definedName name="PSWInput_0_21" hidden="1">'BreakEven Data'!$Y$8</definedName>
    <definedName name="PSWInput_0_22" hidden="1">'BreakEven Data'!$O$9</definedName>
    <definedName name="PSWInput_0_23" hidden="1">'BreakEven Data'!$Y$9</definedName>
    <definedName name="PSWInput_0_24" hidden="1">'BreakEven Data'!$O$10</definedName>
    <definedName name="PSWInput_0_25" hidden="1">'BreakEven Data'!$Y$10</definedName>
    <definedName name="PSWInput_0_26" hidden="1">'BreakEven Data'!$O$11</definedName>
    <definedName name="PSWInput_0_27" hidden="1">'BreakEven Data'!$Y$11</definedName>
    <definedName name="PSWInput_0_28" hidden="1">'BreakEven Data'!$O$12</definedName>
    <definedName name="PSWInput_0_29" hidden="1">'BreakEven Data'!$Y$12</definedName>
    <definedName name="PSWInput_0_3" hidden="1">'BreakEven Data'!$K$9</definedName>
    <definedName name="PSWInput_0_30" hidden="1">'BreakEven Data'!$O$13</definedName>
    <definedName name="PSWInput_0_31" hidden="1">'BreakEven Data'!$Y$13</definedName>
    <definedName name="PSWInput_0_32" hidden="1">'BreakEven Data'!$O$14</definedName>
    <definedName name="PSWInput_0_33" hidden="1">'BreakEven Data'!$Y$14</definedName>
    <definedName name="PSWInput_0_34" hidden="1">'BreakEven Data'!$O$15</definedName>
    <definedName name="PSWInput_0_35" hidden="1">'BreakEven Data'!$Y$15</definedName>
    <definedName name="PSWInput_0_36" hidden="1">'BreakEven Data'!$O$16</definedName>
    <definedName name="PSWInput_0_37" hidden="1">'BreakEven Data'!$Y$16</definedName>
    <definedName name="PSWInput_0_38" hidden="1">'BreakEven Data'!$O$17</definedName>
    <definedName name="PSWInput_0_39" hidden="1">'BreakEven Data'!$Y$17</definedName>
    <definedName name="PSWInput_0_4" hidden="1">'BreakEven Data'!$C$10</definedName>
    <definedName name="PSWInput_0_40" hidden="1">'BreakEven Data'!$K$19</definedName>
    <definedName name="PSWInput_0_41" hidden="1">'BreakEven Data'!$K$22</definedName>
    <definedName name="PSWInput_0_5" hidden="1">'BreakEven Data'!$K$10</definedName>
    <definedName name="PSWInput_0_6" hidden="1">'BreakEven Data'!$C$11</definedName>
    <definedName name="PSWInput_0_7" hidden="1">'BreakEven Data'!$K$11</definedName>
    <definedName name="PSWInput_0_8" hidden="1">'BreakEven Data'!$C$12</definedName>
    <definedName name="PSWInput_0_9" hidden="1">'BreakEven Data'!$K$12</definedName>
    <definedName name="PSWOutput_0" hidden="1">'BreakEven Data'!$A$1:$AC$28</definedName>
    <definedName name="PSWOutput_1" hidden="1">'BreakEven Analysis'!$A$1:$AC$50</definedName>
    <definedName name="PSWSeries_0_0_Labels" hidden="1">Calculations!$I$3:$I$33</definedName>
    <definedName name="PSWSeries_0_0_Values" hidden="1">Calculations!$J$3:$J$33</definedName>
    <definedName name="PSWSeries_0_1_Labels" hidden="1">Calculations!$I$3:$I$33</definedName>
    <definedName name="PSWSeries_0_1_Values" hidden="1">Calculations!$K$3:$K$33</definedName>
    <definedName name="PSWSeries_0_2_Labels" hidden="1">Calculations!$I$3:$I$33</definedName>
    <definedName name="PSWSeries_0_2_Values" hidden="1">Calculations!$L$3:$L$33</definedName>
    <definedName name="PSWSeries_0_3_Labels" hidden="1">Calculations!$I$3:$I$33</definedName>
    <definedName name="PSWSeries_0_3_Values" hidden="1">Calculations!$M$3:$M$33</definedName>
    <definedName name="Sales">'BreakEven Analysis'!$I$6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VCost">'BreakEven Analysis'!$I$5</definedName>
  </definedNames>
  <calcPr calcId="152511"/>
</workbook>
</file>

<file path=xl/calcChain.xml><?xml version="1.0" encoding="utf-8"?>
<calcChain xmlns="http://schemas.openxmlformats.org/spreadsheetml/2006/main">
  <c r="I6" i="4" l="1"/>
  <c r="F3" i="3" s="1"/>
  <c r="I7" i="4"/>
  <c r="I5" i="4"/>
  <c r="I4" i="4"/>
  <c r="I9" i="4" l="1"/>
  <c r="K25" i="1" s="1"/>
  <c r="J33" i="3"/>
  <c r="J3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H3" i="3"/>
  <c r="I3" i="3" s="1"/>
  <c r="C17" i="4"/>
  <c r="R17" i="4" s="1"/>
  <c r="H4" i="3" l="1"/>
  <c r="I4" i="3" s="1"/>
  <c r="O3" i="3"/>
  <c r="O4" i="3" s="1"/>
  <c r="C11" i="4" s="1"/>
  <c r="M4" i="3"/>
  <c r="K3" i="3"/>
  <c r="M3" i="3"/>
  <c r="L3" i="3"/>
  <c r="H5" i="3"/>
  <c r="C18" i="4"/>
  <c r="J17" i="4"/>
  <c r="F17" i="4"/>
  <c r="N17" i="4" s="1"/>
  <c r="K4" i="3" l="1"/>
  <c r="L4" i="3" s="1"/>
  <c r="M5" i="3"/>
  <c r="I5" i="3"/>
  <c r="H6" i="3"/>
  <c r="K5" i="3"/>
  <c r="L5" i="3" s="1"/>
  <c r="W17" i="4"/>
  <c r="R18" i="4"/>
  <c r="C19" i="4"/>
  <c r="J18" i="4"/>
  <c r="F18" i="4"/>
  <c r="N18" i="4" l="1"/>
  <c r="M6" i="3"/>
  <c r="I6" i="3"/>
  <c r="H7" i="3"/>
  <c r="K6" i="3"/>
  <c r="L6" i="3" s="1"/>
  <c r="W18" i="4"/>
  <c r="R19" i="4"/>
  <c r="C20" i="4"/>
  <c r="J19" i="4"/>
  <c r="F19" i="4"/>
  <c r="N19" i="4" l="1"/>
  <c r="M7" i="3"/>
  <c r="I7" i="3"/>
  <c r="H8" i="3"/>
  <c r="K7" i="3"/>
  <c r="L7" i="3" s="1"/>
  <c r="W19" i="4"/>
  <c r="R20" i="4"/>
  <c r="C21" i="4"/>
  <c r="J20" i="4"/>
  <c r="F20" i="4"/>
  <c r="N20" i="4" l="1"/>
  <c r="M8" i="3"/>
  <c r="I8" i="3"/>
  <c r="H9" i="3"/>
  <c r="K8" i="3"/>
  <c r="L8" i="3" s="1"/>
  <c r="W20" i="4"/>
  <c r="R21" i="4"/>
  <c r="C22" i="4"/>
  <c r="J21" i="4"/>
  <c r="F21" i="4"/>
  <c r="N21" i="4" s="1"/>
  <c r="M9" i="3" l="1"/>
  <c r="I9" i="3"/>
  <c r="H10" i="3"/>
  <c r="K9" i="3"/>
  <c r="L9" i="3" s="1"/>
  <c r="W21" i="4"/>
  <c r="R22" i="4"/>
  <c r="C23" i="4"/>
  <c r="J22" i="4"/>
  <c r="F22" i="4"/>
  <c r="N22" i="4" s="1"/>
  <c r="M10" i="3" l="1"/>
  <c r="I10" i="3"/>
  <c r="H11" i="3"/>
  <c r="K10" i="3"/>
  <c r="L10" i="3" s="1"/>
  <c r="W22" i="4"/>
  <c r="R23" i="4"/>
  <c r="C24" i="4"/>
  <c r="J23" i="4"/>
  <c r="F23" i="4"/>
  <c r="N23" i="4" s="1"/>
  <c r="M11" i="3" l="1"/>
  <c r="I11" i="3"/>
  <c r="H12" i="3"/>
  <c r="K11" i="3"/>
  <c r="L11" i="3" s="1"/>
  <c r="W23" i="4"/>
  <c r="R24" i="4"/>
  <c r="C25" i="4"/>
  <c r="J24" i="4"/>
  <c r="F24" i="4"/>
  <c r="N24" i="4" s="1"/>
  <c r="M12" i="3" l="1"/>
  <c r="I12" i="3"/>
  <c r="H13" i="3"/>
  <c r="K12" i="3"/>
  <c r="L12" i="3" s="1"/>
  <c r="W24" i="4"/>
  <c r="R25" i="4"/>
  <c r="C26" i="4"/>
  <c r="J25" i="4"/>
  <c r="F25" i="4"/>
  <c r="N25" i="4" s="1"/>
  <c r="M13" i="3" l="1"/>
  <c r="I13" i="3"/>
  <c r="H14" i="3"/>
  <c r="K13" i="3"/>
  <c r="L13" i="3" s="1"/>
  <c r="W25" i="4"/>
  <c r="R26" i="4"/>
  <c r="C27" i="4"/>
  <c r="J26" i="4"/>
  <c r="F26" i="4"/>
  <c r="N26" i="4" s="1"/>
  <c r="M14" i="3" l="1"/>
  <c r="I14" i="3"/>
  <c r="H15" i="3"/>
  <c r="K14" i="3"/>
  <c r="L14" i="3" s="1"/>
  <c r="W26" i="4"/>
  <c r="R27" i="4"/>
  <c r="C28" i="4"/>
  <c r="J27" i="4"/>
  <c r="F27" i="4"/>
  <c r="N27" i="4" s="1"/>
  <c r="M15" i="3" l="1"/>
  <c r="I15" i="3"/>
  <c r="H16" i="3"/>
  <c r="K15" i="3"/>
  <c r="L15" i="3" s="1"/>
  <c r="W27" i="4"/>
  <c r="R28" i="4"/>
  <c r="C29" i="4"/>
  <c r="J28" i="4"/>
  <c r="F28" i="4"/>
  <c r="N28" i="4" s="1"/>
  <c r="M16" i="3" l="1"/>
  <c r="I16" i="3"/>
  <c r="H17" i="3"/>
  <c r="K16" i="3"/>
  <c r="L16" i="3" s="1"/>
  <c r="W28" i="4"/>
  <c r="R29" i="4"/>
  <c r="C30" i="4"/>
  <c r="J29" i="4"/>
  <c r="F29" i="4"/>
  <c r="N29" i="4" s="1"/>
  <c r="M17" i="3" l="1"/>
  <c r="I17" i="3"/>
  <c r="H18" i="3"/>
  <c r="K17" i="3"/>
  <c r="L17" i="3" s="1"/>
  <c r="W29" i="4"/>
  <c r="R30" i="4"/>
  <c r="C31" i="4"/>
  <c r="J30" i="4"/>
  <c r="F30" i="4"/>
  <c r="N30" i="4" s="1"/>
  <c r="M18" i="3" l="1"/>
  <c r="I18" i="3"/>
  <c r="H19" i="3"/>
  <c r="K18" i="3"/>
  <c r="L18" i="3" s="1"/>
  <c r="W30" i="4"/>
  <c r="R31" i="4"/>
  <c r="C32" i="4"/>
  <c r="J31" i="4"/>
  <c r="F31" i="4"/>
  <c r="N31" i="4" s="1"/>
  <c r="M19" i="3" l="1"/>
  <c r="I19" i="3"/>
  <c r="H20" i="3"/>
  <c r="K19" i="3"/>
  <c r="L19" i="3" s="1"/>
  <c r="W31" i="4"/>
  <c r="R32" i="4"/>
  <c r="C33" i="4"/>
  <c r="J32" i="4"/>
  <c r="F32" i="4"/>
  <c r="N32" i="4" s="1"/>
  <c r="M20" i="3" l="1"/>
  <c r="I20" i="3"/>
  <c r="H21" i="3"/>
  <c r="K20" i="3"/>
  <c r="L20" i="3" s="1"/>
  <c r="W32" i="4"/>
  <c r="R33" i="4"/>
  <c r="C34" i="4"/>
  <c r="J33" i="4"/>
  <c r="F33" i="4"/>
  <c r="N33" i="4" s="1"/>
  <c r="M21" i="3" l="1"/>
  <c r="I21" i="3"/>
  <c r="H22" i="3"/>
  <c r="K21" i="3"/>
  <c r="L21" i="3" s="1"/>
  <c r="W33" i="4"/>
  <c r="R34" i="4"/>
  <c r="C35" i="4"/>
  <c r="J34" i="4"/>
  <c r="F34" i="4"/>
  <c r="N34" i="4" s="1"/>
  <c r="M22" i="3" l="1"/>
  <c r="I22" i="3"/>
  <c r="H23" i="3"/>
  <c r="K22" i="3"/>
  <c r="L22" i="3" s="1"/>
  <c r="W34" i="4"/>
  <c r="R35" i="4"/>
  <c r="C36" i="4"/>
  <c r="J35" i="4"/>
  <c r="F35" i="4"/>
  <c r="N35" i="4" s="1"/>
  <c r="M23" i="3" l="1"/>
  <c r="I23" i="3"/>
  <c r="H24" i="3"/>
  <c r="K23" i="3"/>
  <c r="L23" i="3" s="1"/>
  <c r="W35" i="4"/>
  <c r="R36" i="4"/>
  <c r="C37" i="4"/>
  <c r="J36" i="4"/>
  <c r="F36" i="4"/>
  <c r="N36" i="4" s="1"/>
  <c r="M24" i="3" l="1"/>
  <c r="I24" i="3"/>
  <c r="H25" i="3"/>
  <c r="K24" i="3"/>
  <c r="L24" i="3" s="1"/>
  <c r="W36" i="4"/>
  <c r="R37" i="4"/>
  <c r="C38" i="4"/>
  <c r="J37" i="4"/>
  <c r="F37" i="4"/>
  <c r="N37" i="4" s="1"/>
  <c r="M25" i="3" l="1"/>
  <c r="I25" i="3"/>
  <c r="H26" i="3"/>
  <c r="K25" i="3"/>
  <c r="L25" i="3" s="1"/>
  <c r="W37" i="4"/>
  <c r="R38" i="4"/>
  <c r="C39" i="4"/>
  <c r="J38" i="4"/>
  <c r="F38" i="4"/>
  <c r="N38" i="4" s="1"/>
  <c r="M26" i="3" l="1"/>
  <c r="I26" i="3"/>
  <c r="H27" i="3"/>
  <c r="K26" i="3"/>
  <c r="L26" i="3" s="1"/>
  <c r="W38" i="4"/>
  <c r="R39" i="4"/>
  <c r="C40" i="4"/>
  <c r="J39" i="4"/>
  <c r="F39" i="4"/>
  <c r="N39" i="4" s="1"/>
  <c r="M27" i="3" l="1"/>
  <c r="I27" i="3"/>
  <c r="H28" i="3"/>
  <c r="K27" i="3"/>
  <c r="L27" i="3" s="1"/>
  <c r="W39" i="4"/>
  <c r="R40" i="4"/>
  <c r="C41" i="4"/>
  <c r="J40" i="4"/>
  <c r="F40" i="4"/>
  <c r="N40" i="4" s="1"/>
  <c r="M28" i="3" l="1"/>
  <c r="I28" i="3"/>
  <c r="H29" i="3"/>
  <c r="K28" i="3"/>
  <c r="L28" i="3" s="1"/>
  <c r="W40" i="4"/>
  <c r="R41" i="4"/>
  <c r="C42" i="4"/>
  <c r="J41" i="4"/>
  <c r="F41" i="4"/>
  <c r="N41" i="4" s="1"/>
  <c r="M29" i="3" l="1"/>
  <c r="I29" i="3"/>
  <c r="H30" i="3"/>
  <c r="K29" i="3"/>
  <c r="L29" i="3" s="1"/>
  <c r="W41" i="4"/>
  <c r="R42" i="4"/>
  <c r="C43" i="4"/>
  <c r="J42" i="4"/>
  <c r="F42" i="4"/>
  <c r="N42" i="4" s="1"/>
  <c r="M30" i="3" l="1"/>
  <c r="I30" i="3"/>
  <c r="H31" i="3"/>
  <c r="K30" i="3"/>
  <c r="L30" i="3" s="1"/>
  <c r="W42" i="4"/>
  <c r="R43" i="4"/>
  <c r="C44" i="4"/>
  <c r="J43" i="4"/>
  <c r="F43" i="4"/>
  <c r="N43" i="4" s="1"/>
  <c r="M31" i="3" l="1"/>
  <c r="I31" i="3"/>
  <c r="H32" i="3"/>
  <c r="K31" i="3"/>
  <c r="L31" i="3" s="1"/>
  <c r="W43" i="4"/>
  <c r="R44" i="4"/>
  <c r="C45" i="4"/>
  <c r="J44" i="4"/>
  <c r="F44" i="4"/>
  <c r="N44" i="4" s="1"/>
  <c r="M32" i="3" l="1"/>
  <c r="I32" i="3"/>
  <c r="H33" i="3"/>
  <c r="I33" i="3" s="1"/>
  <c r="K32" i="3"/>
  <c r="L32" i="3" s="1"/>
  <c r="W44" i="4"/>
  <c r="R45" i="4"/>
  <c r="C46" i="4"/>
  <c r="J45" i="4"/>
  <c r="F45" i="4"/>
  <c r="N45" i="4" s="1"/>
  <c r="K33" i="3" l="1"/>
  <c r="L33" i="3" s="1"/>
  <c r="M33" i="3"/>
  <c r="C47" i="4"/>
  <c r="W45" i="4"/>
  <c r="R46" i="4"/>
  <c r="J46" i="4"/>
  <c r="F46" i="4"/>
  <c r="N46" i="4" s="1"/>
  <c r="F47" i="4" l="1"/>
  <c r="J47" i="4"/>
  <c r="N47" i="4"/>
  <c r="R47" i="4"/>
  <c r="W47" i="4"/>
  <c r="W46" i="4"/>
</calcChain>
</file>

<file path=xl/sharedStrings.xml><?xml version="1.0" encoding="utf-8"?>
<sst xmlns="http://schemas.openxmlformats.org/spreadsheetml/2006/main" count="71" uniqueCount="62">
  <si>
    <t>Fixed Costs</t>
  </si>
  <si>
    <t>&gt;&gt;</t>
  </si>
  <si>
    <t>1)</t>
  </si>
  <si>
    <t>Visit the site below:</t>
  </si>
  <si>
    <t>Unit Selling Price:</t>
  </si>
  <si>
    <t>Expected Unit Sales:</t>
  </si>
  <si>
    <t>Costs required to produce the first unit of a product.</t>
  </si>
  <si>
    <t>Costs that vary directly with the production of one additional unit.</t>
  </si>
  <si>
    <t>The amount of money charged to the customer for each unit of a product or service.</t>
  </si>
  <si>
    <t xml:space="preserve">Number of units of the product projected to be sold over a specific period of time. </t>
  </si>
  <si>
    <t>Variable Unit Costs</t>
  </si>
  <si>
    <t>Fixed Cost</t>
  </si>
  <si>
    <t>Variable Cost</t>
  </si>
  <si>
    <t>Total Cost</t>
  </si>
  <si>
    <t>Revenue</t>
  </si>
  <si>
    <t>Profit</t>
  </si>
  <si>
    <t>Units</t>
  </si>
  <si>
    <t>BREAK-EVEN ANALYSIS</t>
  </si>
  <si>
    <t xml:space="preserve">  Total Fixed Costs:</t>
  </si>
  <si>
    <t xml:space="preserve">  Total Variable Unit Costs:</t>
  </si>
  <si>
    <t xml:space="preserve">  Expected Unit Sales:</t>
  </si>
  <si>
    <t xml:space="preserve">  Price per Unit:</t>
  </si>
  <si>
    <t xml:space="preserve">  Break Even Units:</t>
  </si>
  <si>
    <t>Break-Even Units:</t>
  </si>
  <si>
    <t>Definition</t>
  </si>
  <si>
    <t>Cost</t>
  </si>
  <si>
    <t>Definiton</t>
  </si>
  <si>
    <t>2.0.0.0</t>
  </si>
  <si>
    <t>tr-TR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</si>
  <si>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</si>
  <si>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</si>
  <si>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http://www.spreadsheetweb.com/getting_started.htm</t>
  </si>
  <si>
    <t>2)</t>
  </si>
  <si>
    <t>https://www4.spreadsheetweb.com/SpreadsheetWEB//</t>
  </si>
  <si>
    <t>Login to page with your new account information.</t>
  </si>
  <si>
    <t>3)</t>
  </si>
  <si>
    <t>In order to see more online applications created with PSW you can check the link below:</t>
  </si>
  <si>
    <t>http://www.spreadsheetweb.com/demos.htm</t>
  </si>
  <si>
    <t>Follow the steps to enable your online Break-Even Analyzer.</t>
  </si>
  <si>
    <t>Your Break-Even Analyzer is ready to use. Following steps are for online use.</t>
  </si>
  <si>
    <t>You will only need the username and password to create your online Break-Even Analyzer.</t>
  </si>
  <si>
    <t>Click "Add Web Application" to upload this file. Your online Break-Even Analyzer will be created automatically.</t>
  </si>
  <si>
    <t>You can simply use the Break-Even Analyzer from that link or place it on your website.</t>
  </si>
  <si>
    <t>Your online Break-Even Analyzer will look like: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</si>
  <si>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BreakEven+Data%22+IsAjaxEnabled%3d%22fals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true%22+Type%3d%22Calculate%22+Order%3d%220%22+CellLink%3d%22%3d'BreakEven+Data'!%24W%2426%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true%22+Type%3d%22Next%22+Order%3d%224%22+CellLink%3d%22%3d'BreakEven+Data'!%24Y%2426%22+Name%3d%22Show+Report%22+%2f%3e%0d%0a++++%3c%2fControls%3e%0d%0a++%3c%2fPageLayout%3e%0d%0a++%3cPageLayout+Index%3d%221%22+IsPageHidingEnabled%3d%22false%22+Order%3d%221%22+FileName%3d%222.+BreakEven+Analysi%22+IsAjaxEnabled%3d%22fals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true%22+Type%3d%22Back%22+Order%3d%225%22+CellLink%3d%22%3d'BreakEven+Analysis'!%24C%2414%22+Name%3d%22Back%22+%2f%3e%0d%0a++++++%3cPageControl+Enabled%3d%22false%22+Type%3d%22Next%22+Order%3d%224%22+CellLink%3d%22DEFAULT%22+Name%3d%22Next%22+%2f%3e%0d%0a++++%3c%2fControls%3e%0d%0a++%3c%2fPageLayout%3e%0d%0a++%3cApplicationName%3eBreak+Even+Analyzerx%3c%2fApplicationName%3e%0d%0a%3c%2fPageLayouts%3e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</si>
  <si>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2242%22%3e%0d%0a++++%3cCells%3e%0d%0a++++++%3cAddress%3e%3d'BreakEven+Data'!%24C%248%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248%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249%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249%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2410%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2410%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2411%3c%2fAddress%3e%0d%0a++++++%3cListItemsAddress+%2f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2411%3c%2fAddress%3e%0d%0a++++++%3cListItemsAddress+%2f%3e%0d%0a++++++%3cNameIndex%3e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2412%3c%2fAddress%3e%0d%0a++++++%3cListItemsAddress+%2f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2412%3c%2fAddress%3e%0d%0a++++++%3cListItemsAddress+%2f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2413%3c%2fAddress%3e%0d%0a++++++%3cListItemsAddress+%2f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2413%3c%2fAddress%3e%0d%0a++++++%3cListItemsAddress+%2f%3e%0d%0a++++++%3cNameIndex%3e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2414%3c%2fAddress%3e%0d%0a++++++%3cListItemsAddress+%2f%3e%0d%0a++++++%3cNameIndex%3e12%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2414%3c%2fAddress%3e%0d%0a++++++%3cListItemsAddress+%2f%3e%0d%0a++++++%3cNameIndex%3e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2415%3c%2fAddress%3e%0d%0a++++++%3cListItemsAddress+%2f%3e%0d%0a++++++%3cNameIndex%3e14%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2415%3c%2fAddress%3e%0d%0a++++++%3cListItemsAddress+%2f%3e%0d%0a++++++%3cNameIndex%3e15%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2416%3c%2fAddress%3e%0d%0a++++++%3cListItemsAddress+%2f%3e%0d%0a++++++%3cNameIndex%3e16%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2416%3c%2fAddress%3e%0d%0a++++++%3cListItemsAddress+%2f%3e%0d%0a++++++%3cNameIndex%3e17%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C%2417%3c%2fAddress%3e%0d%0a++++++%3cListItemsAddress+%2f%3e%0d%0a++++++%3cNameIndex%3e18%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2417%3c%2fAddress%3e%0d%0a++++++%3cListItemsAddress+%2f%3e%0d%0a++++++%3cNameIndex%3e19%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248%3c%2fAddress%3e%0d%0a++++++%3cListItemsAddress+%2f%3e%0d%0a++++++%3cNameIndex%3e20%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248%3c%2fAddress%3e%0d%0a++++++%3cListItemsAddress+%2f%3e%0d%0a++++++%3cNameIndex%3e21%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249%3c%2fAddress%3e%0d%0a++++++%3cListItemsAddress+%2f%3e%0d%0a++++++%3cNameIndex%3e22%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249%3c%2fAddress%3e%0d%0a++++++%3cListItemsAddress+%2f%3e%0d%0a++++++%3cNameIndex%3e23%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2410%3c%2fAddress%3e%0d%0a++++++%3cListItemsAddress+%2f%3e%0d%0a++++++%3cNameIndex%3e24%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2410%3c%2fAddress%3e%0d%0a++++++%3cListItemsAddress+%2f%3e%0d%0a++++++%3cNameIndex%3e25%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2411%3c%2fAddress%3e%0d%0a++++++%3cListItemsAddress+%2f%3e%0d%0a++++++%3cNameIndex%3e26%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2411%3c%2fAddress%3e%0d%0a++++++%3cListItemsAddress+%2f%3e%0d%0a++++++%3cNameIndex%3e27%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2412%3c%2fAddress%3e%0d%0a++++++%3cListItemsAddress+%2f%3e%0d%0a++++++%3cNameIndex%3e28%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2412%3c%2fAddress%3e%0d%0a++++++%3cListItemsAddress+%2f%3e%0d%0a++++++%3cNameIndex%3e29%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2413%3c%2fAddress%3e%0d%0a++++++%3cListItemsAddress+%2f%3e%0d%0a++++++%3cNameIndex%3e30%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2413%3c%2fAddress%3e%0d%0a++++++%3cListItemsAddress+%2f%3e%0d%0a++++++%3cNameIndex%3e31%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2414%3c%2fAddress%3e%0d%0a++++++%3cListItemsAddress+%2f%3e%0d%0a++++++%3cNameIndex%3e32%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2414%3c%2fAddress%3e%0d%0a++++++%3cListItemsAddress+%2f%3e%0d%0a++++++%3cNameIndex%3e33%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2415%3c%2fAddress%3e%0d%0a++++++%3cListItemsAddress+%2f%3e%0d%0a++++++%3cNameIndex%3e34%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2415%3c%2fAddress%3e%0d%0a++++++%3cListItemsAddress+%2f%3e%0d%0a++++++%3cNameIndex%3e35%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2416%3c%2fAddress%3e%0d%0a++++++%3cListItemsAddress+%2f%3e%0d%0a++++++%3cNameIndex%3e36%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2416%3c%2fAddress%3e%0d%0a++++++%3cListItemsAddress+%2f%3e%0d%0a++++++%3cNameIndex%3e37%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O%2417%3c%2fAddress%3e%0d%0a++++++%3cListItemsAddress+%2f%3e%0d%0a++++++%3cNameIndex%3e38%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Y%2417%3c%2fAddress%3e%0d%0a++++++%3cListItemsAddress+%2f%3e%0d%0a++++++%3cNameIndex%3e39%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2419%3c%2fAddress%3e%0d%0a++++++%3cListItemsAddress+%2f%3e%0d%0a++++++%3cNameIndex%3e40%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reakEven+Data'!%24K%2422%3c%2fAddress%3e%0d%0a++++++%3cListItemsAddress+%2f%3e%0d%0a++++++%3cNameIndex%3e41%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%3c%2fInputCells%3e%0d%0a++%3cInputCells+InputPrefix%3d%22PSWInput_%22+ListPrefix%3d%22PSWList_%22+CellCount%3d%220%22+%2f%3e%0d%0a%3c%2fPageInputCells%3e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</si>
  <si>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-24.75-24.75-24.75-24.75-24.75-24.75-24.75-24.75-24.75-24.75-24.75-24.75-24.75-24.75-24.75-24.75-24.75-24.75-24.75-24.75-24.75-24.75-24.75%22+RowCount%3d%2228%22+Width%3d%22717.75%22+InputPrefix%3d%22PSWInput_%22%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2228%22+Y%3d%221%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222%22+%2f%3e%0d%0a++++++%3cTD+Style%3d%22Class661%22+Merge%3d%22True%22+RowSpan%3d%222%22+ColSpan%3d%2227%22+Format%3d%22General%22+Width%3d%22668.25%22+Text%3d%22BREAK-EVEN+ANALYSIS%22+Height%3d%2240.5%22+Align%3d%22Center%22+CellHasFormula%3d%22False%22+FontName%3d%22Segoe+UI%22+WrapText%3d%22False%22+FontSize%3d%2216%22+X%3d%222%22+Y%3d%222%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222%22+%2f%3e%0d%0a++++%3c%2fTR%3e%0d%0a++++%3cTR%3e%0d%0a++++++%3cTD+Style%3d%22Class660%22+Merge%3d%22False%22+RowSpan%3d%22%22+ColSpan%3d%22%22+Format%3d%22General%22+Width%3d%2224.75%22+Text%3d%22%22+Height%3d%2225.5%22+Align%3d%22Left%22+CellHasFormula%3d%22False%22+FontName%3d%22Calibri%22+WrapText%3d%22False%22+FontSize%3d%2211%22+X%3d%221%22+Y%3d%223%22+%2f%3e%0d%0a++++++%3cTD+Style%3d%22Class662%22+Merge%3d%22False%22+RowSpan%3d%22%22+ColSpan%3d%22%22+Format%3d%22General%22+Width%3d%2224.75%22+Text%3d%22%22+Height%3d%2225.5%22+Align%3d%22Left%22+CellHasFormula%3d%22False%22+FontName%3d%22Calibri%22+WrapText%3d%22False%22+FontSize%3d%2211%22+X%3d%2229%22+Y%3d%223%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224%22+%2f%3e%0d%0a++++++%3cTD+Style%3d%22Class663%22+Merge%3d%22False%22+RowSpan%3d%22%22+ColSpan%3d%22%22+Format%3d%22General%22+Width%3d%2224.75%22+Text%3d%22%22+Height%3d%2216.5%22+Align%3d%22Left%22+CellHasFormula%3d%22False%22+FontName%3d%22Calibri%22+WrapText%3d%22False%22+FontSize%3d%2211%22+X%3d%222%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223%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224%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225%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226%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227%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228%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229%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2210%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2211%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2212%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2213%22+Y%3d%224%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2214%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2215%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2216%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2217%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2218%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2219%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2220%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2221%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2222%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2223%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2224%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2225%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2226%22+Y%3d%224%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2227%22+Y%3d%224%22+%2f%3e%0d%0a++++++%3cTD+Style%3d%22Class666%22+Merge%3d%22False%22+RowSpan%3d%22%22+ColSpan%3d%22%22+Format%3d%22General%22+Width%3d%2224.75%22+Text%3d%22%22+Height%3d%2216.5%22+Align%3d%22Left%22+CellHasFormula%3d%22False%22+FontName%3d%22Calibri%22+WrapText%3d%22False%22+FontSize%3d%2211%22+X%3d%2228%22+Y%3d%224%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224%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225%22+%2f%3e%0d%0a++++++%3cTD+Style%3d%22Class668%22+Merge%3d%22True%22+RowSpan%3d%22%22+ColSpan%3d%2211%22+Format%3d%22General%22+Width%3d%22272.25%22+Text%3d%22Fixed+Costs%22+Height%3d%2218%22+Align%3d%22Center%22+CellHasFormula%3d%22False%22+FontName%3d%22Segoe+UI%22+WrapText%3d%22False%22+FontSize%3d%2211%22+X%3d%223%22+Y%3d%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2214%22+Y%3d%225%22+%2f%3e%0d%0a++++++%3cTD+Style%3d%22Class668%22+Merge%3d%22True%22+RowSpan%3d%22%22+ColSpan%3d%2213%22+Format%3d%22General%22+Width%3d%22321.75%22+Text%3d%22Variable+Unit+Costs%22+Height%3d%2218%22+Align%3d%22Center%22+CellHasFormula%3d%22False%22+FontName%3d%22Segoe+UI%22+WrapText%3d%22False%22+FontSize%3d%2211%22+X%3d%2215%22+Y%3d%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2228%22+Y%3d%225%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225%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226%22+%2f%3e%0d%0a++++++%3cTD+Style%3d%22Class667%22+Merge%3d%22False%22+RowSpan%3d%22%22+ColSpan%3d%22%22+Format%3d%22General%22+Width%3d%2224.75%22+Text%3d%22%22+Height%3d%2215.75%22+Align%3d%22Left%22+CellHasFormula%3d%22False%22+FontName%3d%22Calibri%22+WrapText%3d%22False%22+FontSize%3d%2211%22+X%3d%222%22+Y%3d%226%22+%2f%3e%0d%0a++++++%3cTD+Style%3d%22Class669%22+Merge%3d%22True%22+RowSpan%3d%22%22+ColSpan%3d%2211%22+Format%3d%22General%22+Width%3d%22272.25%22+Text%3d%22Costs+required+to+produce+the+first+unit+of+a+product.%22+Height%3d%2215.75%22+Align%3d%22Left%22+CellHasFormula%3d%22False%22+FontName%3d%22Arial%22+WrapText%3d%22False%22+FontSize%3d%2211%22+X%3d%223%22+Y%3d%226%22+%2f%3e%0d%0a++++++%3cTD+Style%3d%22Class667%22+Merge%3d%22False%22+RowSpan%3d%22%22+ColSpan%3d%22%22+Format%3d%22General%22+Width%3d%2224.75%22+Text%3d%22%22+Height%3d%2215.75%22+Align%3d%22Left%22+CellHasFormula%3d%22False%22+FontName%3d%22Calibri%22+WrapText%3d%22False%22+FontSize%3d%2211%22+X%3d%2214%22+Y%3d%226%22+%2f%3e%0d%0a++++++%3cTD+Style%3d%22Class669%22+Merge%3d%22True%22+RowSpan%3d%22%22+ColSpan%3d%2213%22+Format%3d%22General%22+Width%3d%22321.75%22+Text%3d%22Costs+that+vary+directly+with+the+production+of+one+additional+unit.%22+Height%3d%2215.75%22+Align%3d%22Left%22+CellHasFormula%3d%22False%22+FontName%3d%22Arial%22+WrapText%3d%22False%22+FontSize%3d%2211%22+X%3d%2215%22+Y%3d%226%22+%2f%3e%0d%0a++++++%3cTD+Style%3d%22Class667%22+Merge%3d%22False%22+RowSpan%3d%22%22+ColSpan%3d%22%22+Format%3d%22General%22+Width%3d%2224.75%22+Text%3d%22%22+Height%3d%2215.75%22+Align%3d%22Left%22+CellHasFormula%3d%22False%22+FontName%3d%22Calibri%22+WrapText%3d%22False%22+FontSize%3d%2211%22+X%3d%2228%22+Y%3d%226%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226%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227%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227%22+%2f%3e%0d%0a++++++%3cTD+Style%3d%22Class670%22+Merge%3d%22True%22+RowSpan%3d%22%22+ColSpan%3d%228%22+Format%3d%22General%22+Width%3d%22198%22+Text%3d%22Definition%22+Height%3d%2216.5%22+Align%3d%22Left%22+CellHasFormula%3d%22False%22+FontName%3d%22Segoe+UI%22+WrapText%3d%22False%22+FontSize%3d%2211%22+X%3d%223%22+Y%3d%227%22+%2f%3e%0d%0a++++++%3cTD+Style%3d%22Class671%22+Merge%3d%22True%22+RowSpan%3d%22%22+ColSpan%3d%223%22+Format%3d%22General%22+Width%3d%2274.25%22+Text%3d%22Cost%22+Height%3d%2216.5%22+Align%3d%22Center%22+CellHasFormula%3d%22False%22+FontName%3d%22Segoe+UI%22+WrapText%3d%22False%22+FontSize%3d%2211%22+X%3d%2211%22+Y%3d%227%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227%22+%2f%3e%0d%0a++++++%3cTD+Style%3d%22Class670%22+Merge%3d%22True%22+RowSpan%3d%22%22+ColSpan%3d%2210%22+Format%3d%22General%22+Width%3d%22247.5%22+Text%3d%22Definiton%22+Height%3d%2216.5%22+Align%3d%22Left%22+CellHasFormula%3d%22False%22+FontName%3d%22Segoe+UI%22+WrapText%3d%22False%22+FontSize%3d%2211%22+X%3d%2215%22+Y%3d%227%22+%2f%3e%0d%0a++++++%3cTD+Style%3d%22Class671%22+Merge%3d%22True%22+RowSpan%3d%22%22+ColSpan%3d%223%22+Format%3d%22General%22+Width%3d%2274.25%22+Text%3d%22Cost%22+Height%3d%2216.5%22+Align%3d%22Center%22+CellHasFormula%3d%22False%22+FontName%3d%22Segoe+UI%22+WrapText%3d%22False%22+FontSize%3d%2211%22+X%3d%2225%22+Y%3d%227%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227%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227%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228%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228%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228%22%3e%0d%0a++++++++%3cInputCell%3e%0d%0a++++++++++%3cAddress%3e%3d'BreakEven+Data'!%24C%248%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228%22%3e%0d%0a++++++++%3cInputCell%3e%0d%0a++++++++++%3cAddress%3e%3d'BreakEven+Data'!%24K%248%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228%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228%22%3e%0d%0a++++++++%3cInputCell%3e%0d%0a++++++++++%3cAddress%3e%3d'BreakEven+Data'!%24O%248%3c%2fAddress%3e%0d%0a++++++++++%3cListItemsAddress+%2f%3e%0d%0a++++++++++%3cNameIndex%3e20%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228%22%3e%0d%0a++++++++%3cInputCell%3e%0d%0a++++++++++%3cAddress%3e%3d'BreakEven+Data'!%24Y%248%3c%2fAddress%3e%0d%0a++++++++++%3cListItemsA</t>
  </si>
  <si>
    <t xml:space="preserve"> ddress+%2f%3e%0d%0a++++++++++%3cNameIndex%3e21%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228%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228%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229%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229%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229%22%3e%0d%0a++++++++%3cInputCell%3e%0d%0a++++++++++%3cAddress%3e%3d'BreakEven+Data'!%24C%249%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229%22%3e%0d%0a++++++++%3cInputCell%3e%0d%0a++++++++++%3cAddress%3e%3d'BreakEven+Data'!%24K%249%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229%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229%22%3e%0d%0a++++++++%3cInputCell%3e%0d%0a++++++++++%3cAddress%3e%3d'BreakEven+Data'!%24O%249%3c%2fAddress%3e%0d%0a++++++++++%3cListItemsAddress+%2f%3e%0d%0a++++++++++%3cNameIndex%3e22%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229%22%3e%0d%0a++++++++%3cInputCell%3e%0d%0a++++++++++%3cAddress%3e%3d'BreakEven+Data'!%24Y%249%3c%2fAddress%3e%0d%0a++++++++++%3cListItemsAddress+%2f%3e%0d%0a++++++++++%3cNameIndex%3e23%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229%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229%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2210%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2210%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2210%22%3e%0d%0a++++++++%3cInputCell%3e%0d%0a++++++++++%3cAddress%3e%3d'BreakEven+Data'!%24C%2410%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2210%22%3e%0d%0a++++++++%3cInputCell%3e%0d%0a++++++++++%3cAddress%3e%3d'BreakEven+Data'!%24K%2410%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2210%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2210%22%3e%0d%0a++++++++%3cInputCell%3e%0d%0a++++++++++%3cAddress%3e%3d'BreakEven+Data'!%24O%2410%3c%2fAddress%3e%0d%0a++++++++++%3cListItemsAddress+%2f%3e%0d%0a++++++++++%3cNameIndex%3e24%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2210%22%3e%0d%0a++++++++%3cInputCell%3e%0d%0a++++++++++%3cAddress%3e%3d'BreakEven+Data'!%24Y%2410%3c%2fAddress%3e%0d%0a++++++++++%3cListItemsAddress+%2f%3e%0d%0a++++++++++%3cNameIndex%3e25%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2210%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2210%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2211%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2211%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2211%22%3e%0d%0a++++++++%3cInputCell%3e%0d%0a++++++++++%3cAddress%3e%3d'BreakEven+Data'!%24C%2411%3c%2fAddress%3e%0d%0a++++++++++%3cListItemsAddress+%2f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2211%22%3e%0d%0a++++++++%3cInputCell%3e%0d%0a++++++++++%3cAddress%3e%3d'BreakEven+Data'!%24K%2411%3c%2fAddress%3e%0d%0a++++++++++%3cListItemsAddress+%2f%3e%0d%0a++++++++++%3cNameIndex%3e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2211%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2211%22%3e%0d%0a++++++++%3cInputCell%3e%0d%0a++++++++++%3cAddress%3e%3d'BreakEven+Data'!%24O%2411%3c%2fAddress%3e%0d%0a++++++++++%3cListItemsAddress+%2f%3e%0d%0a++++++++++%3cNameIndex%3e26%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2211%22%3e%0d%0a++++++++%3cInputCell%3e%0d%0a++++++++++%3cAddress%3e%3d'BreakEven+Data'!%24Y%2411%3c%2fAddress%3e%0d%0a++++++++++%3cListItemsAddress+%2f%3e%0d%0a++++++++++%3cNameIndex%3e27%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2211%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2211%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2212%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2212%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2212%22%3e%0d%0a++++++++%3cInputCell%3e%0d%0a++++++++++%3cAddress%3e%3d'BreakEven+Data'!%24C%2412%3c%2fAddress%3e%0d%0a++++++++++%3cListItemsAddress+%2f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2212%22%3e%0d%0a++++++++%3cInputCell%3e%0d%0a++++++++++%3cAddress%3e%3d'BreakEven+Data'!%24K%2412%3c%2fAddress%3e%0d%0a++++++++++%3cListItemsAddress+%2f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2212%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2212%22%3e%0d%0a++++++++%3cInputCell%3e%0d%0a++++++++++%3cAddress%3e%3d'BreakEven+Data'!%24O%2412%3c%2fAddress%3e%0d%0a++++++++++%3cListItemsAddress+%2f%3e%0d%0a++++++++++%3cNameIndex%3e28%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2212%22%3e%0d%0a++++++++%3cInputCell%3e%0d%0a++++++++++%3cAddress%3e%3d'BreakEven+Data'!%24Y%2412%3c%2fAddress%3e%0d%0a++++++++++%3cListItemsAddress+%2f%3e%0d%0a++++++++++%3cNameIndex%3e29%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2212%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2212%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2213%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2213%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2213%22%3e%0d%0a++++++++%3cInputCell%3e%0d%0a++++++++++%3cAddress%3e%3d'BreakEven+Data'!%24C%2413%3c%2fAddress%3e%0d%0a++++++++++%3cListItemsAddress+%2f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2213%22%3e%0d%0a++++++++%3cInputCell%3e%0d%0a++++++++++%3cAddress%3e%3d'BreakEven+Data'!%24K%2413%3c%2fAddress%3e%0d%0a++++++++++%3cListItemsAddress+%2f%3e%0d%0a++++++++++%3cNameIndex%3e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2213%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2213%22%3e%0d%0a++++++++%3cInputCell%3e%0d%0a++++++++++%3cAddress%3e%3d'BreakEven+Data'!%24O%2413%3c%2fAddress%3e%0d%0a++++++++++%3cListItemsAddress+%2f%3e%0d%0a++++++++++%3cNameIndex%3e30%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2213%22%3e%0d%0a++++++++%3cInputCell%3e%0d%0a++++++++++%3cAddress%3e%3d'BreakEven+Data'!%24Y%2413%3c%2fAddress%3e%0d%0a++++++++++%3cListItemsAddress+%2f%3e%0d%0a++++++++++%3cNameIndex%3e31%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2213%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2213%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2214%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2214%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2214%22%3e%0d%0a++++++++%3cInputCell%3e%0d%0a++++++++++%3cAddress%3e%3d'BreakEven+Data'!%24C%2414%3c%2fAddress%3e%0d%0a++++++++++%3cListItemsAddress+%2f%3e%0d%0a++++++++++%3cNameIndex%3e12%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2214%22%3e%0d%0a++++++++%3cInputCell%3e%0d%0a++++++++++%3cAddress%3e%3d'BreakEven+Data'!%24K%2414%3c%2fAddress%3e%0d%0a++++++++++%3cListItemsAddress+%2f%3e%0d%0a++++++++++%3cNameIndex%3e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2214%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2214%22%3e%0d%0a++++++++%3cInputCell%3e%0d%0a++++++++++%3cAddress%3e%3d'BreakEven+Data'!%24O%2414%3c%2fAddress%3e%0d%0a++++++++++%3cListItemsAddress+%2f%3e%0d%0a++++++++++%3cNameIndex%3e32%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2214%22%3e%0d%0a++++++++%3cInputCell%3e%0d%0a++++++++++%3cAddress%3e%3d'BreakEven+Data'!%24Y%2414%3</t>
  </si>
  <si>
    <t xml:space="preserve"> c%2fAddress%3e%0d%0a++++++++++%3cListItemsAddress+%2f%3e%0d%0a++++++++++%3cNameIndex%3e33%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2214%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2214%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2215%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2215%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2215%22%3e%0d%0a++++++++%3cInputCell%3e%0d%0a++++++++++%3cAddress%3e%3d'BreakEven+Data'!%24C%2415%3c%2fAddress%3e%0d%0a++++++++++%3cListItemsAddress+%2f%3e%0d%0a++++++++++%3cNameIndex%3e14%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2215%22%3e%0d%0a++++++++%3cInputCell%3e%0d%0a++++++++++%3cAddress%3e%3d'BreakEven+Data'!%24K%2415%3c%2fAddress%3e%0d%0a++++++++++%3cListItemsAddress+%2f%3e%0d%0a++++++++++%3cNameIndex%3e15%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2215%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2215%22%3e%0d%0a++++++++%3cInputCell%3e%0d%0a++++++++++%3cAddress%3e%3d'BreakEven+Data'!%24O%2415%3c%2fAddress%3e%0d%0a++++++++++%3cListItemsAddress+%2f%3e%0d%0a++++++++++%3cNameIndex%3e34%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2215%22%3e%0d%0a++++++++%3cInputCell%3e%0d%0a++++++++++%3cAddress%3e%3d'BreakEven+Data'!%24Y%2415%3c%2fAddress%3e%0d%0a++++++++++%3cListItemsAddress+%2f%3e%0d%0a++++++++++%3cNameIndex%3e35%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2215%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2215%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2216%22+%2f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222%22+Y%3d%2216%22+%2f%3e%0d%0a++++++%3cTD+Style%3d%22Class672%22+Merge%3d%22True%22+RowSpan%3d%22%22+ColSpan%3d%228%22+Format%3d%22General%22+Width%3d%22198%22+Text%3d%22%22+Height%3d%2216.5%22+Align%3d%22Left%22+CellHasFormula%3d%22False%22+FontName%3d%22Segoe+UI%22+WrapText%3d%22False%22+FontSize%3d%2211%22+X%3d%223%22+Y%3d%2216%22%3e%0d%0a++++++++%3cInputCell%3e%0d%0a++++++++++%3cAddress%3e%3d'BreakEven+Data'!%24C%2416%3c%2fAddress%3e%0d%0a++++++++++%3cListItemsAddress+%2f%3e%0d%0a++++++++++%3cNameIndex%3e16%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2211%22+Y%3d%2216%22%3e%0d%0a++++++++%3cInputCell%3e%0d%0a++++++++++%3cAddress%3e%3d'BreakEven+Data'!%24K%2416%3c%2fAddress%3e%0d%0a++++++++++%3cListItemsAddress+%2f%3e%0d%0a++++++++++%3cNameIndex%3e17%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2214%22+Y%3d%2216%22+%2f%3e%0d%0a++++++%3cTD+Style%3d%22Class672%22+Merge%3d%22True%22+RowSpan%3d%22%22+ColSpan%3d%2210%22+Format%3d%22General%22+Width%3d%22247.5%22+Text%3d%22%22+Height%3d%2216.5%22+Align%3d%22Left%22+CellHasFormula%3d%22False%22+FontName%3d%22Segoe+UI%22+WrapText%3d%22False%22+FontSize%3d%2211%22+X%3d%2215%22+Y%3d%2216%22%3e%0d%0a++++++++%3cInputCell%3e%0d%0a++++++++++%3cAddress%3e%3d'BreakEven+Data'!%24O%2416%3c%2fAddress%3e%0d%0a++++++++++%3cListItemsAddress+%2f%3e%0d%0a++++++++++%3cNameIndex%3e36%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673%22+Merge%3d%22True%22+RowSpan%3d%22%22+ColSpan%3d%223%22+Format%3d%22%23%2c%23%230.00%22+Width%3d%2274.25%22+Text%3d%22%22+Height%3d%2216.5%22+Align%3d%22Center%22+CellHasFormula%3d%22False%22+FontName%3d%22Calibri%22+WrapText%3d%22False%22+FontSize%3d%2211%22+X%3d%2225%22+Y%3d%2216%22%3e%0d%0a++++++++%3cInputCell%3e%0d%0a++++++++++%3cAddress%3e%3d'BreakEven+Data'!%24Y%2416%3c%2fAddress%3e%0d%0a++++++++++%3cListItemsAddress+%2f%3e%0d%0a++++++++++%3cNameIndex%3e37%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2216.5%22+Align%3d%22Left%22+CellHasFormula%3d%22False%22+FontName%3d%22Calibri%22+WrapText%3d%22False%22+FontSize%3d%2211%22+X%3d%2228%22+Y%3d%2216%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2216%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2217%22+%2f%3e%0d%0a++++++%3cTD+Style%3d%22Class667%22+Merge%3d%22False%22+RowSpan%3d%22%22+ColSpan%3d%22%22+Format%3d%22General%22+Width%3d%2224.75%22+Text%3d%22%22+Height%3d%2217.25%22+Align%3d%22Left%22+CellHasFormula%3d%22False%22+FontName%3d%22Calibri%22+WrapText%3d%22False%22+FontSize%3d%2211%22+X%3d%222%22+Y%3d%2217%22+%2f%3e%0d%0a++++++%3cTD+Style%3d%22Class674%22+Merge%3d%22True%22+RowSpan%3d%22%22+ColSpan%3d%228%22+Format%3d%22General%22+Width%3d%22198%22+Text%3d%22%22+Height%3d%2217.25%22+Align%3d%22Left%22+CellHasFormula%3d%22False%22+FontName%3d%22Segoe+UI%22+WrapText%3d%22False%22+FontSize%3d%2211%22+X%3d%223%22+Y%3d%2217%22%3e%0d%0a++++++++%3cInputCell%3e%0d%0a++++++++++%3cAddress%3e%3d'BreakEven+Data'!%24C%2417%3c%2fAddress%3e%0d%0a++++++++++%3cListItemsAddress+%2f%3e%0d%0a++++++++++%3cNameIndex%3e18%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675%22+Merge%3d%22True%22+RowSpan%3d%22%22+ColSpan%3d%223%22+Format%3d%22%23%2c%23%230.00%22+Width%3d%2274.25%22+Text%3d%22%22+Height%3d%2217.25%22+Align%3d%22Center%22+CellHasFormula%3d%22False%22+FontName%3d%22Calibri%22+WrapText%3d%22False%22+FontSize%3d%2211%22+X%3d%2211%22+Y%3d%2217%22%3e%0d%0a++++++++%3cInputCell%3e%0d%0a++++++++++%3cAddress%3e%3d'BreakEven+Data'!%24K%2417%3c%2fAddress%3e%0d%0a++++++++++%3cListItemsAddress+%2f%3e%0d%0a++++++++++%3cNameIndex%3e19%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2217.25%22+Align%3d%22Left%22+CellHasFormula%3d%22False%22+FontName%3d%22Calibri%22+WrapText%3d%22False%22+FontSize%3d%2211%22+X%3d%2214%22+Y%3d%2217%22+%2f%3e%0d%0a++++++%3cTD+Style%3d%22Class674%22+Merge%3d%22True%22+RowSpan%3d%22%22+ColSpan%3d%2210%22+Format%3d%22General%22+Width%3d%22247.5%22+Text%3d%22%22+Height%3d%2217.25%22+Align%3d%22Left%22+CellHasFormula%3d%22False%22+FontName%3d%22Segoe+UI%22+WrapText%3d%22False%22+FontSize%3d%2211%22+X%3d%2215%22+Y%3d%2217%22%3e%0d%0a++++++++%3cInputCell%3e%0d%0a++++++++++%3cAddress%3e%3d'BreakEven+Data'!%24O%2417%3c%2fAddress%3e%0d%0a++++++++++%3cListItemsAddress+%2f%3e%0d%0a++++++++++%3cNameIndex%3e38%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675%22+Merge%3d%22True%22+RowSpan%3d%22%22+ColSpan%3d%223%22+Format%3d%22%23%2c%23%230.00%22+Width%3d%2274.25%22+Text%3d%22%22+Height%3d%2217.25%22+Align%3d%22Center%22+CellHasFormula%3d%22False%22+FontName%3d%22Calibri%22+WrapText%3d%22False%22+FontSize%3d%2211%22+X%3d%2225%22+Y%3d%2217%22%3e%0d%0a++++++++%3cInputCell%3e%0d%0a++++++++++%3cAddress%3e%3d'BreakEven+Data'!%24Y%2417%3c%2fAddress%3e%0d%0a++++++++++%3cListItemsAddress+%2f%3e%0d%0a++++++++++%3cNameIndex%3e39%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667%22+Merge%3d%22False%22+RowSpan%3d%22%22+ColSpan%3d%22%22+Format%3d%22General%22+Width%3d%2224.75%22+Text%3d%22%22+Height%3d%2217.25%22+Align%3d%22Left%22+CellHasFormula%3d%22False%22+FontName%3d%22Calibri%22+WrapText%3d%22False%22+FontSize%3d%2211%22+X%3d%2228%22+Y%3d%2217%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2217%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2218%22+%2f%3e%0d%0a++++++%3cTD+Style%3d%22Class676%22+Merge%3d%22False%22+RowSpan%3d%22%22+ColSpan%3d%22%22+Format%3d%22General%22+Width%3d%2224.75%22+Text%3d%22%22+Height%3d%2216.5%22+Align%3d%22Left%22+CellHasFormula%3d%22False%22+FontName%3d%22Calibri%22+WrapText%3d%22False%22+FontSize%3d%2211%22+X%3d%222%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223%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224%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225%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226%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227%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228%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229%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2210%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2211%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2212%22+Y%3d%2218%22+%2f%3e%0d%0a++++++%3cTD+Style%3d%22Class664%22+Merge%3d%22False%22+RowSpan%3d%22%22+ColSpan%3d%22%22+Format%3d%22General%22+Width%3d%2224.75%22+Text%3d%22%22+Height%3d%2216.5%22+Align%3d%22Left%22+CellHasFormula%3d%22False%22+FontName%3d%22Calibri%22+WrapText%3d%22False%22+FontSize%3d%2211%22+X%3d%2213%22+Y%3d%2218%22+%2f%3e%0d%0a++++++%3cTD+Style%3d%22Class677%22+Merge%3d%22False%22+RowSpan%3d%22%22+ColSpan%3d%22%22+Format%3d%22General%22+Width%3d%2224.75%22+Text%3d%22%22+Height%3d%2216.5%22+Align%3d%22Left%22+CellHasFormula%3d%22False%22+FontName%3d%22Calibri%22+WrapText%3d%22False%22+FontSize%3d%2211%22+X%3d%2214%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2215%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2216%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2217%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2218%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2219%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2220%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2221%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2222%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2223%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2224%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2225%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2226%22+Y%3d%2218%22+%2f%3e%0d%0a++++++%3cTD+Style%3d%22Class665%22+Merge%3d%22False%22+RowSpan%3d%22%22+ColSpan%3d%22%22+Format%3d%22General%22+Width%3d%2224.75%22+Text%3d%22%22+Height%3d%2216.5%22+Align%3d%22Left%22+CellHasFormula%3d%22False%22+FontName%3d%22Calibri%22+WrapText%3d%22False%22+FontSize%3d%2211%22+X%3d%2227%22+Y%3d%2218%22+%2f%3e%0d%0a++++++%3cTD+Style%3d%22Class678%22+Merge%3d%22False%22+RowSpan%3d%22%22+ColSpan%3d%22%22+Format%3d%22General%22+Width%3d%2224.75%22+Text%3d%22%22+Height%3d%2216.5%22+Align%3d%22Left%22+CellHasFormula%3d%22False%22+FontName%3d%22Calibri%22+WrapText%3d%22False%22+FontSize%3d%2211%22+X%3d%2228%22+Y%3d%2218%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2218%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2219%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2219%22+%2f%3e%0d%0a++++++%3cTD+Style%3d%22Class679%22+Merge%3d%22True%22+RowSpan%3d%22%22+ColSpan%3d%228%22+Format%3d%22General%22+Width%3d%22198%22+Text%3d%22Unit+Selling+Price%3a%22+Height%3d%2218%22+Align%3d%22Left%22+CellHasFormula%3d%22False%22+FontName%3d%22Segoe+UI%22+WrapText%3d%22False%22+FontSize%3d%2211%22+X%3d%223%22+Y%3d%2219%22+%2f%3e%0d%0a++++++%3cTD+Style%3d%22Class680%22+Merge%3d%22True%22+RowSpan%3d%22%22+ColSpan%3d%223%22+Format%3d%22%23%2c%23%230.00%22+Width%3d%2274.25%22+Text%3d%22%22+Height%3d%2218%22+Align%3d%22Right%22+CellHasFormula%3d%22False%22+FontName%3d%22Calibri%22+WrapText%3d%22False%22+FontSize%3d%2211%22+X%3d%2211%22+Y%3d%2219%22%3e%0d%0a++++++++%3cInputCell%3e%0d%0a++++++++++%3cAddress%3e%3d'BreakEven+Data'!%24K%2419%3c%2fAddress%3e%0d%0a++++++++++%3cListItemsAddress+%2f%3e%0d%0a++++++++++%3cNameIndex%3e40%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676%22+Merge%3d%22False%22+RowSpan%3d%22%22+ColSpan%3d%22%22+Format%3d%22General%22+Width%3d%2224.75%22+Text%3d%22%22+Height%3d%2218%22+Align%3d%22Left%22+CellHasFormula%3d%22False%22+FontName%3d%22Calibri%22+WrapText%3d%22False%22+FontSize%3d%2211%22+X%3d%2214%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2215%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2216%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2217%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2218%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2219%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2220%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2221%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2222%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2223%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2224%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2225%22+Y%3d%2219%22+%2f%3e%0d%0a++++++%3cTD+Style%3d%22Class677%22+Merge%3d%22F</t>
  </si>
  <si>
    <t xml:space="preserve"> alse%22+RowSpan%3d%22%22+ColSpan%3d%22%22+Format%3d%22General%22+Width%3d%2224.75%22+Text%3d%22%22+Height%3d%2218%22+Align%3d%22Left%22+CellHasFormula%3d%22False%22+FontName%3d%22Calibri%22+WrapText%3d%22False%22+FontSize%3d%2211%22+X%3d%2226%22+Y%3d%2219%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2227%22+Y%3d%2219%22+%2f%3e%0d%0a++++++%3cTD+Style%3d%22Class678%22+Merge%3d%22False%22+RowSpan%3d%22%22+ColSpan%3d%22%22+Format%3d%22General%22+Width%3d%2224.75%22+Text%3d%22%22+Height%3d%2218%22+Align%3d%22Left%22+CellHasFormula%3d%22False%22+FontName%3d%22Calibri%22+WrapText%3d%22False%22+FontSize%3d%2211%22+X%3d%2228%22+Y%3d%2219%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2219%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2220%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2220%22+%2f%3e%0d%0a++++++%3cTD+Style%3d%22Class681%22+Merge%3d%22True%22+RowSpan%3d%22%22+ColSpan%3d%2225%22+Format%3d%22General%22+Width%3d%22618.75%22+Text%3d%22The+amount+of+money+charged+to+the+customer+for+each+unit+of+a+product+or+service.%22+Height%3d%2215.75%22+Align%3d%22Left%22+CellHasFormula%3d%22False%22+FontName%3d%22Arial%22+WrapText%3d%22False%22+FontSize%3d%2211%22+X%3d%223%22+Y%3d%2220%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2220%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2220%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2221%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223%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224%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225%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226%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227%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228%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229%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2210%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2211%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2212%22+Y%3d%2221%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2213%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2214%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2215%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2216%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2217%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2218%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2219%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2220%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2221%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2222%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2223%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2224%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2225%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2226%22+Y%3d%2221%22+%2f%3e%0d%0a++++++%3cTD+Style%3d%22Class677%22+Merge%3d%22False%22+RowSpan%3d%22%22+ColSpan%3d%22%22+Format%3d%22General%22+Width%3d%2224.75%22+Text%3d%22%22+Height%3d%2215.75%22+Align%3d%22Left%22+CellHasFormula%3d%22False%22+FontName%3d%22Calibri%22+WrapText%3d%22False%22+FontSize%3d%2211%22+X%3d%2227%22+Y%3d%2221%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2221%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2221%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2222%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2222%22+%2f%3e%0d%0a++++++%3cTD+Style%3d%22Class679%22+Merge%3d%22True%22+RowSpan%3d%22%22+ColSpan%3d%228%22+Format%3d%22General%22+Width%3d%22198%22+Text%3d%22Expected+Unit+Sales%3a%22+Height%3d%2218%22+Align%3d%22Left%22+CellHasFormula%3d%22False%22+FontName%3d%22Segoe+UI%22+WrapText%3d%22False%22+FontSize%3d%2211%22+X%3d%223%22+Y%3d%2222%22+%2f%3e%0d%0a++++++%3cTD+Style%3d%22Class680%22+Merge%3d%22True%22+RowSpan%3d%22%22+ColSpan%3d%223%22+Format%3d%22%23%2c%23%230%22+Width%3d%2274.25%22+Text%3d%22%22+Height%3d%2218%22+Align%3d%22Right%22+CellHasFormula%3d%22False%22+FontName%3d%22Calibri%22+WrapText%3d%22False%22+FontSize%3d%2211%22+X%3d%2211%22+Y%3d%2222%22%3e%0d%0a++++++++%3cInputCell%3e%0d%0a++++++++++%3cAddress%3e%3d'BreakEven+Data'!%24K%2422%3c%2fAddress%3e%0d%0a++++++++++%3cListItemsAddress+%2f%3e%0d%0a++++++++++%3cNameIndex%3e41%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676%22+Merge%3d%22False%22+RowSpan%3d%22%22+ColSpan%3d%22%22+Format%3d%22General%22+Width%3d%2224.75%22+Text%3d%22%22+Height%3d%2218%22+Align%3d%22Left%22+CellHasFormula%3d%22False%22+FontName%3d%22Calibri%22+WrapText%3d%22False%22+FontSize%3d%2211%22+X%3d%2214%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2215%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2216%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2217%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2218%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2219%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2220%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2221%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2222%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2223%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2224%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2225%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2226%22+Y%3d%2222%22+%2f%3e%0d%0a++++++%3cTD+Style%3d%22Class677%22+Merge%3d%22False%22+RowSpan%3d%22%22+ColSpan%3d%22%22+Format%3d%22General%22+Width%3d%2224.75%22+Text%3d%22%22+Height%3d%2218%22+Align%3d%22Left%22+CellHasFormula%3d%22False%22+FontName%3d%22Calibri%22+WrapText%3d%22False%22+FontSize%3d%2211%22+X%3d%2227%22+Y%3d%2222%22+%2f%3e%0d%0a++++++%3cTD+Style%3d%22Class678%22+Merge%3d%22False%22+RowSpan%3d%22%22+ColSpan%3d%22%22+Format%3d%22General%22+Width%3d%2224.75%22+Text%3d%22%22+Height%3d%2218%22+Align%3d%22Left%22+CellHasFormula%3d%22False%22+FontName%3d%22Calibri%22+WrapText%3d%22False%22+FontSize%3d%2211%22+X%3d%2228%22+Y%3d%2222%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2222%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2223%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2223%22+%2f%3e%0d%0a++++++%3cTD+Style%3d%22Class681%22+Merge%3d%22True%22+RowSpan%3d%22%22+ColSpan%3d%2225%22+Format%3d%22General%22+Width%3d%22618.75%22+Text%3d%22Number+of+units+of+the+product+projected+to+be+sold+over+a+specific+period+of+time.+%22+Height%3d%2215.75%22+Align%3d%22Left%22+CellHasFormula%3d%22False%22+FontName%3d%22Arial%22+WrapText%3d%22False%22+FontSize%3d%2211%22+X%3d%223%22+Y%3d%2223%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2223%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2223%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2224%22+%2f%3e%0d%0a++++++%3cTD+Style%3d%22Class676%22+Merge%3d%22False%22+RowSpan%3d%22%22+ColSpan%3d%22%22+Format%3d%22General%22+Width%3d%2224.75%22+Text%3d%22%22+Height%3d%2215.75%22+Align%3d%22Left%22+CellHasFormula%3d%22False%22+FontName%3d%22Calibri%22+WrapText%3d%22False%22+FontSize%3d%2211%22+X%3d%222%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223%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224%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225%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226%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227%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228%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229%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2210%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2211%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2212%22+Y%3d%2224%22+%2f%3e%0d%0a++++++%3cTD+Style%3d%22Class683%22+Merge%3d%22False%22+RowSpan%3d%22%22+ColSpan%3d%22%22+Format%3d%22General%22+Width%3d%2224.75%22+Text%3d%22%22+Height%3d%2215.75%22+Align%3d%22Left%22+CellHasFormula%3d%22False%22+FontName%3d%22Arial%22+WrapText%3d%22False%22+FontSize%3d%2211%22+X%3d%2213%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2214%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2215%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2216%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2217%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2218%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2219%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2220%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2221%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2222%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2223%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2224%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2225%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2226%22+Y%3d%2224%22+%2f%3e%0d%0a++++++%3cTD+Style%3d%22Class684%22+Merge%3d%22False%22+RowSpan%3d%22%22+ColSpan%3d%22%22+Format%3d%22General%22+Width%3d%2224.75%22+Text%3d%22%22+Height%3d%2215.75%22+Align%3d%22Left%22+CellHasFormula%3d%22False%22+FontName%3d%22Arial%22+WrapText%3d%22False%22+FontSize%3d%2211%22+X%3d%2227%22+Y%3d%2224%22+%2f%3e%0d%0a++++++%3cTD+Style%3d%22Class678%22+Merge%3d%22False%22+RowSpan%3d%22%22+ColSpan%3d%22%22+Format%3d%22General%22+Width%3d%2224.75%22+Text%3d%22%22+Height%3d%2215.75%22+Align%3d%22Left%22+CellHasFormula%3d%22False%22+FontName%3d%22Calibri%22+WrapText%3d%22False%22+FontSize%3d%2211%22+X%3d%2228%22+Y%3d%2224%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2224%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2225%22+%2f%3e%0d%0a++++++%3cTD+Style%3d%22Class667%22+Merge%3d%22False%22+RowSpan%3d%22%22+ColSpan%3d%22%22+Format%3d%22General%22+Width%3d%2224.75%22+Text%3d%22%22+Height%3d%2218%22+Align%3d%22Left%22+CellHasFormula%3d%22False%22+FontName%3d%22Calibri%22+WrapText%3d%22False%22+FontSize%3d%2211%22+X%3d%222%22+Y%3d%2225%22+%2f%3e%0d%0a++++++%3cTD+Style%3d%22Class679%22+Merge%3d%22True%22+RowSpan%3d%22%22+ColSpan%3d%228%22+Format%3d%22General%22+Width%3d%22198%22+Text%3d%22Break-Even+Units%3a%22+Height%3d%2218%22+Align%3d%22Left%22+CellHasFormula%3d%22False%22+FontName%3d%22Segoe+UI%22+WrapText%3d%22False%22+FontSize%3d%2211%22+X%3d%223%22+Y%3d%2225%22+%2f%3e%0d%0a++++++%3cTD+Style%3d%22Class685%22+Merge%3d%22True%22+RowSpan%3d%22%22+ColSpan%3d%223%22+Format%3d%22%23%2c%23%230.00%22+Width%3d%2274.25%22+Text%3d%22%22+Height%3d%2218%22+Align%3d%22Left%22+CellHasFormula%3d%22True%22+FontName%3d%22Calibri%22+WrapText%3d%22False%22+FontSize%3d%2211%22+X%3d%2211%22+Y%3d%2225%22+%2f%3e%0d%0a++++++%3cTD+Style%3d%22Class686%22+Merge%3d%22False%22+RowSpan%3d%22%22+ColSpan%3d%22%22+Format%3d%22General%22+Width%3d%2224.75%22+Text%3d%22%22+Height%3d%2218%22+Align%3d%22Left%22+CellHasFormula%3d%22False%22+FontName%3d%22Arial%22+WrapText%3d%22False%22+FontSize%3d%2211%22+X%3d%2214%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2215%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2216%22+Y%3d%2225%22+%2f%3e%0d%0a++++++%3cTD+Style%3d%22Class684%22+Merge%3d%22False%22+RowSpan%3d%22%22+ColSpan%3d%22%22+Format%3d%22General%22+Width%3d</t>
  </si>
  <si>
    <t xml:space="preserve">
.Class658{font-family: Calibri; font-size:11pt; color:Black;border: 0.5pt  None  Black ;background-color:White; text-align:left;vertical-align:bottom;}
.Class659{font-family: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#215867 ;background-color:White; text-align:left;vertical-align:bottom;}
.Class660{font-family: Calibri; font-size:11pt; color:Black;border-right-style: Solid ;border-top-width: 0.5pt ;border-left-width: 0.5pt ;border-right-width: 1.5pt ;border-bottom-width: 0.5pt ;border-top-color: Black ;border-left-color: Black ;border-right-color: #215867 ;border-bottom-color: Black ;background-color:White; text-align:left;vertical-align:bottom;}
.Class661{font-family: Segoe UI; font-size:16pt; color:Black;font-weight: bold;border-top-style: Solid ;border-left-style: Solid ;border-top-width: 1.5pt ;border-left-width: 1.5pt ;border-right-width: 0.5pt ;border-bottom-width: 0.5pt ;border-top-color: #215867 ;border-left-color: #215867 ;border-right-color: Black ;border-bottom-color: Black ;background-color:#B8CCE4; text-align:center;vertical-align:middle;}
.Class662{font-family: Calibri; font-size:11pt; color:Black;border-left-style: Solid ;border-top-width: 0.5pt ;border-left-width: 1.5pt ;border-right-width: 0.5pt ;border-bottom-width: 0.5pt ;border-top-color: Black ;border-left-color: #215867 ;border-right-color: Black ;border-bottom-color: Black ;background-color:White; text-align:left;vertical-align:bottom;}
.Class663{font-family: Calibri; font-size:11pt; color:Black;border-top-style: Solid ;border-left-style: Solid ;border-top-width: 1.5pt ;border-left-width: 1.5pt ;border-right-width: 0.5pt ;border-bottom-width: 0.5pt ;border-top-color: #215867 ;border-left-color: #215867 ;border-right-color: Black ;border-bottom-color: Black ;background-color:#ECF1F8; text-align:left;vertical-align:middle;}
.Class664{font-family: Calibri;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text-align:left;vertical-align:middle;}
.Class665{font-family: Calibri; font-size:11pt; color:Black;border-top-style: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text-align:left;vertical-align:middle;}
.Class666{font-family: Calibri; font-size:11pt; color:Black;border-top-style: Solid ;border-right-style: Solid ;border-top-width: 1.5pt ;border-left-width: 0.5pt ;border-right-width: 1.5pt ;border-bottom-width: 0.5pt ;border-top-color: #215867 ;border-left-color: Black ;border-right-color: #215867 ;border-bottom-color: Black ;background-color:#ECF1F8; text-align:left;vertical-align:middle;}
.Class667{font-family: Calibri; font-size:11pt; color:Black;border-left-style: Solid ;border-right-style: Solid ;border-top-width: 0.5pt ;border-left-width: 1.5pt ;border-right-width: 1.5pt ;border-bottom-width: 0.5pt ;border-top-color: Black ;border-left-color: #215867 ;border-right-color: #215867 ;border-bottom-color: Black ;background-color:#ECF1F8; text-align:left;vertical-align:middle;}
.Class668{font-family: Segoe UI; font-size:11pt; color:Black;font-weight: bold;border-top-style: Solid ;border-left-style: Solid ;border-bottom-style: Solid ;border-top-width: 1.5pt ;border-left-width: 1.5pt ;border-right-width: 0.5pt ;border-bottom-width: 1.5pt ;border-top-color: #215867 ;border-left-color: #215867 ;border-right-color: Black ;border-bottom-color: #215867 ;background-color:#B8CCE4; text-align:center;vertical-align:middle;}
.Class669{font-family: Arial; font-size:11pt; color:Black;font-style: italic;border-top-style: Solid ;border-left-style: Solid ;border-bottom-style: Solid ;border-top-width: 1.5pt ;border-left-width: 1.5pt ;border-right-width: 0.5pt ;border-bottom-width: 0.5pt ;border-top-color: #215867 ;border-left-color: #215867 ;border-right-color: Black ;border-bottom-color: #215867 ;background-color:White; text-align:left;vertical-align:middle;}
.Class670{font-family: Segoe UI; font-size:11pt; color:Black;font-weight: bold;border-style: Solid ;border-top-width: 0.5pt ;border-left-width: 1.5pt ;border-right-width: 0.5pt ;border-bottom-width: 0.5pt ;border-color: #215867 ;background-color:#E9EFF7; text-align:left;vertical-align:middle;}
.Class671{font-family: Segoe UI; font-size:11pt; color:Black;font-weight: bold;border: 0.5pt  Solid  #215867 ;background-color:#E9EFF7; text-align:center;vertical-align:middle;}
.Class672{font-family: Segoe UI; font-size:11pt; color:Black;border-style: Solid ;border-top-width: 0.5pt ;border-left-width: 1.5pt ;border-right-width: 0.5pt ;border-bottom-width: 0.5pt ;border-color: #215867 ;background-color:White; text-align:left;vertical-align:middle;}
.Class673{font-family: Calibri; font-size:11pt; color:Black;border: 0.5pt  Solid  #215867 ;background-color:White; text-align:center;vertical-align:middle;}
.Class674{font-family: Segoe UI; font-size:11pt; color:Black;border-style: Solid ;border-top-width: 0.5pt ;border-left-width: 1.5pt ;border-right-width: 0.5pt ;border-bottom-width: 1.5pt ;border-color: #215867 ;background-color:White; text-align:left;vertical-align:middle;}
.Class675{font-family: Calibri; font-size:11pt; color:Black;border-style: Solid ;border-top-width: 0.5pt ;border-left-width: 0.5pt ;border-right-width: 0.5pt ;border-bottom-width: 1.5pt ;border-color: #215867 ;background-color:White; text-align:center;vertical-align:middle;}
.Class676{font-family: Calibri; font-size:11pt; color:Black;border-left-style: Solid ;border-top-width: 0.5pt ;border-left-width: 1.5pt ;border-right-width: 0.5pt ;border-bottom-width: 0.5pt ;border-top-color: Black ;border-left-color: #215867 ;border-right-color: Black ;border-bottom-color: Black ;background-color:#ECF1F8; text-align:left;vertical-align:middle;}
.Class677{font-family: Calibri; font-size:11pt; color:Black;border: 0.5pt  None  Black ;background-color:#ECF1F8; text-align:left;vertical-align:middle;}
.Class678{font-family: Calibri; font-size:11pt; color:Black;border-right-style: Solid ;border-top-width: 0.5pt ;border-left-width: 0.5pt ;border-right-width: 1.5pt ;border-bottom-width: 0.5pt ;border-top-color: Black ;border-left-color: Black ;border-right-color: #215867 ;border-bottom-color: Black ;background-color:#ECF1F8; text-align:left;vertical-align:middle;}
.Class679{font-family: Segoe UI; font-size:11pt; color:Black;font-weight: bold;border-style: Solid ;border-top-width: 1.5pt ;border-left-width: 1.5pt ;border-right-width: 0.5pt ;border-bottom-width: 1.5pt ;border-color: #215867 ;background-color:#B8CCE4; text-align:left;vertical-align:middle;}
.Class680{font-family: Calibri; font-size:11pt; color:Black;border-style: Solid ;border-top-width: 1.5pt ;border-left-width: 0.5pt ;border-right-width: 0.5pt ;border-bottom-width: 1.5pt ;border-color: #215867 ;background-color:White; text-align:right;vertical-align:middle;}
.Class681{font-family: Arial; font-size:11pt; color:Black;font-style: italic;border-top-style: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text-align:left;vertical-align:middle;}
.Class682{font-family: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#215867 ;background-color:#ECF1F8; text-align:left;vertical-align:middle;}
.Class683{font-family: Arial; font-size:11pt; color:Black;font-style: italic;border-bottom-style: Solid ;border-top-width: 0.5pt ;border-left-width: 0.5pt ;border-right-width: 0.5pt ;border-bottom-width: 1.5pt ;border-top-color: Black ;border-left-color: Black ;border-right-color: Black ;border-bottom-color: #215867 ;background-color:#ECF1F8; text-align:left;vertical-align:middle;}
.Class684{font-family: Arial; font-size:11pt; color:Black;font-style: italic;border: 0.5pt  None  Black ;background-color:#ECF1F8; text-align:left;vertical-align:middle;}
.Class685{font-family: Calibri; font-size:11pt; color:Black;border-top-style: Solid ;border-left-style: Solid ;border-bottom-style: Solid ;border-top-width: 1.5pt ;border-left-width: 0.5pt ;border-right-width: 0.5pt ;border-bottom-width: 1.5pt ;border-top-color: #215867 ;border-left-color: #215867 ;border-right-color: Black ;border-bottom-color: #215867 ;background-color:#EEF3F8; text-align:left;vertical-align:middle;}
.Class686{font-family: Arial; font-size:11pt; color:Black;font-style: italic;border-left-style: Solid ;border-top-width: 0.5pt ;border-left-width: 1.5pt ;border-right-width: 0.5pt ;border-bottom-width: 0.5pt ;border-top-color: Black ;border-left-color: #215867 ;border-right-color: Black ;border-bottom-color: Black ;background-color:#ECF1F8; text-align:left;vertical-align:middle;}
.Class687{font-family: Segoe UI; font-size:11pt; color:Black;font-style: italic;border-top-style: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text-align:left;vertical-align:middle;}
.Class688{font-family: Segoe UI; font-size:11pt; color:Black;font-style: italic;border: 0.5pt  None  Black ;background-color:#ECF1F8; text-align:left;vertical-align:middle;}
.Class689{font-family: Segoe UI; font-size:11pt; color:Black;border: 0.5pt  None  Black ;background-color:#ECF1F8; text-align:center;vertical-align:middle;}
.Class690{font-family: Segoe UI; font-size:11pt; color:Black;border: 0.5pt  None  Black ;background-color:#ECF1F8; text-align:right;vertical-align:middle;}
.Class691{font-family: Calibri; font-size:11pt; color:Black;border-left-style: Solid ;border-bottom-style: Solid ;border-top-width: 0.5pt ;border-left-width: 1.5pt ;border-right-width: 0.5pt ;border-bottom-width: 1.5pt ;border-top-color: Black ;border-left-color: #215867 ;border-right-color: Black ;border-bottom-color: #215867 ;background-color:#ECF1F8; text-align:left;vertical-align:middle;}
.Class692{font-family: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#215867 ;border-bottom-color: #215867 ;background-color:#ECF1F8; text-align:left;vertical-align:middle;}
.Class693{font-family: Calibri; font-size:11pt; color:Black;border-top-style: Solid ;border-top-width: 1.5pt ;border-left-width: 0.5pt ;border-right-width: 0.5pt ;border-bottom-width: 0.5pt ;border-top-color: #215867 ;border-left-color: Black ;border-right-color: Black ;border-bottom-color: Black ;background-color:White; text-align:left;vertical-align:bottom;}
.Class694{font-family: Segoe UI; font-size:16pt; color:Black;font-weight: bold;border-top-style: Solid ;border-left-style: Solid ;border-bottom-style: Solid ;border-top-width: 1.5pt ;border-left-width: 1.5pt ;border-right-width: 0.5pt ;border-bottom-width: 1.5pt ;border-top-color: #215867 ;border-left-color: #215867 ;border-right-color: Black ;border-bottom-color: #215867 ;background-color:#B8CCE4; text-align:center;vertical-align:middle;}
.Class695{font-family: Calibri; font-size:11pt; color:Black;border-top-style: Solid ;border-left-style: Solid ;border-top-width: 1.5pt ;border-left-width: 1.5pt ;border-right-width: 0.5pt ;border-bottom-width: 0.5pt ;border-top-color: #215867 ;border-left-color: #215867 ;border-right-color: Black ;border-bottom-color: Black ;background-color:#ECF1F8; text-align:left;vertical-align:bottom;}
.Class696{font-family: Calibri;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text-align:left;vertical-align:bottom;}
.Class697{font-family: Calibri; font-size:11pt; color:Black;border-top-style: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text-align:left;vertical-align:bottom;}
.Class698{font-family: Calibri; font-size:11pt; color:Black;border-top-style: Solid ;border-right-style: Solid ;border-top-width: 1.5pt ;border-left-width: 0.5pt ;border-right-width: 1.5pt ;border-bottom-width: 0.5pt ;border-top-color: #215867 ;border-left-color: Black ;border-right-color: #215867 ;border-bottom-color: Black ;background-color:#ECF1F8; text-align:left;vertical-align:bottom;}
.Class699{font-family: Calibri; font-size:11pt; color:Black;border-left-style: Solid ;border-right-style: Solid ;border-top-width: 0.5pt ;border-left-width: 1.5pt ;border-right-width: 1.5pt ;border-bottom-width: 0.5pt ;border-top-color: Black ;border-left-color: #215867 ;border-right-color: #215867 ;border-bottom-color: Black ;background-color:#ECF1F8; text-align:left;vertical-align:bottom;}
.Class700{font-family: Segoe UI; font-size:11pt; color:Black;font-weight: bold;border-style: Solid ;border-top-width: 1.5pt ;border-left-width: 1.5pt ;border-right-width: 0.5pt ;border-bottom-width: 0.5pt ;border-color: #215867 ;background-color:#B8CCE4; text-align:left;vertical-align:bottom;}
.Class701{font-family: Calibri; font-size:11pt; color:Black;border-style: Solid ;border-top-width: 1.5pt ;border-left-width: 0.5pt ;border-right-width: 0.5pt ;border-bottom-width: 0.5pt ;border-color: #215867 ;background-color:#E9EFF7; text-align:right;vertical-align:bottom;}
.Class702{font-family: Calibri; font-size:11pt; color:Black;border-left-style: Solid ;border-top-width: 0.5pt ;border-left-width: 1.5pt ;border-right-width: 0.5pt ;border-bottom-width: 0.5pt ;border-top-color: Black ;border-left-color: #215867 ;border-right-color: Black ;border-bottom-color: Black ;background-color:#ECF1F8; text-align:left;vertical-align:bottom;}
.Class703{font-family: Calibri; font-size:11pt; color:Black;border: 0.5pt  None  Black ;background-color:#ECF1F8; text-align:left;vertical-align:bottom;}
.Class704{font-family: Calibri; font-size:11pt; color:Black;border-right-style: Solid ;border-top-width: 0.5pt ;border-left-width: 0.5pt ;border-right-width: 1.5pt ;border-bottom-width: 0.5pt ;border-top-color: Black ;border-left-color: Black ;border-right-color: #215867 ;border-bottom-color: Black ;background-color:#ECF1F8; text-align:left;vertical-align:bottom;}
.Class705{font-family: Segoe UI; font-size:11pt; color:Black;font-weight: bold;border-style: Solid ;border-top-width: 0.5pt ;border-left-width: 1.5pt ;border-right-width: 0.5pt ;border-bottom-width: 0.5pt ;border-color: #215867 ;background-color:#B8CCE4; text-align:left;vertical-align:bottom;}
.Class706{font-family: Calibri; font-size:11pt; color:Black;border: 0.5pt  Solid  #215867 ;background-color:#E9EFF7; text-align:right;vertical-align:bottom;}
.Class707{font-family: Segoe UI; font-size:11pt; color:Black;font-weight: bold;border-style: Solid ;border-top-width: 0.5pt ;border-left-width: 1.5pt ;border-right-width: 0.5pt ;border-bottom-width: 1.5pt ;border-color: #215867 ;background-color:#B8CCE4; text-align:left;vertical-align:bottom;}
.Class708{font-family: Calibri; font-size:11pt; color:Black;border-style: Solid ;border-top-width: 0.5pt ;border-left-width: 0.5pt ;border-right-width: 0.5pt ;border-bottom-width: 1.5pt ;border-color: #215867 ;background-color:#E9EFF7; text-align:right;vertical-align:bottom;}
.Class709{font-family: Segoe UI;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text-align:left;vertical-align:bottom;}
.Class710{font-family: Calibri; font-size:11pt; color:Black;border-top-style: Solid ;border-bottom-style: Solid ;border-top-width: 1.5pt ;border-left-width: 0.5pt ;border-right-width: 0.5pt ;border-bottom-width: 1.5pt ;border-top-color: #215867 ;border-left-color: Black ;border-right-color: Black ;border-bottom-color: #215867 ;background-color:#ECF1F8; text-align:right;vertical-align:bottom;}
.Class711{font-family: Segoe UI; font-size:11pt; color:Black;font-weight: bold;border-style: Solid ;border-top-width: 1.5pt ;border-left-width: 1.5pt ;border-right-width: 0.5pt ;border-bottom-width: 1.5pt ;border-color: #215867 ;background-color:#B8CCE4; text-align:left;vertical-align:bottom;}
.Class712{font-family: Calibri; font-size:11pt; color:Black;font-weight: bold;border-style: Solid ;border-top-width: 1.5pt ;border-left-width: 0.5pt ;border-right-width: 0.5pt ;border-bottom-width: 1.5pt ;border-color: #215867 ;background-color:#ECF1F8; text-align:right;vertical-align:bottom;}
.Class713{font-family: Calibri; font-size:11pt; color:Black;font-weight: bold;border-top-style: Solid ;border-top-width: 1.5pt ;border-left-width: 0.5pt ;border-right-width: 0.5pt ;border-bottom-width: 0.5pt ;border-top-color: #215867 ;border-left-color: Black ;border-right-color: Black ;border-bottom-color: Black ;background-color:#ECF1F8; text-align:left;vertical-align:bottom;}
.Class714{font-family: Calibri; font-size:11pt; color:Black;border: 0.5pt  None  Black ;background-color:#ECF1F8; text-align:right;vertical-align:bottom;}
.Class715{font-family: Segoe UI; font-size:11pt; color:Black;font-weight: bold;border: 0.5pt  None  Black ;background-color:#ECF1F8; text-align:left;vertical-align:top;}
.Class716{font-family: Calibri; font-size:11pt; color:Black;font-weight: bold;border: 0.5pt  None  Black ;background-color:#ECF1F8; text-align:center;vertical-align:top;}
.Class717{font-family: Calibri; font-size:11pt; color:Black;font-weight: bold;border: 0.5pt  None  Black ;background-color:#ECF1F8; text-align:left;vertical-align:top;}
.Class718{font-family: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#215867 ;background-color:#ECF1F8; text-align:left;vertical-align:bottom;}
.Class719{font-family: Segoe UI; font-size:11pt; color:Black;font-weight: bold;border-style: Solid ;border-top-width: 1.5pt ;border-left-width: 1.5pt ;border-right-width: 0.5pt ;border-bottom-width: 1.5pt ;border-color: #215867 ;background-color:#B8CCE4; text-align:center;vertical-align:bottom;}
.Class720{font-family: Segoe UI; font-size:11pt; color:Black;font-weight: bold;border-style: Solid ;border-top-width: 1.5pt ;border-left-width: 0.5pt ;border-right-width: 0.5pt ;border-bottom-width: 1.5pt ;border-color: #215867 ;background-color:#B8CCE4; text-align:center;vertical-align:bottom;}
.Class721{font-family: Calibri; font-size:11pt; color:Black;border-style: Solid ;border-top-width: 1.5pt ;border-left-width: 1.5pt ;border-right-width: 0.5pt ;border-bottom-width: 0.5pt ;border-color: #215867 ;background-color:#E1E9F3; text-align:center;vertical-align:bottom;}
.Class722{font-family: Calibri; font-size:11pt; color:Black;border-style: Solid ;border-top-width: 1.5pt ;border-left-width: 0.5pt ;border-right-width: 0.5pt ;border-bottom-width: 0.5pt ;border-color: #215867 ;background-color:#E1E9F3; text-align:center;vertical-align:bottom;}
.Class723{font-family: Calibri; font-size:11pt; color:Black;border-style: Solid ;border-top-width: 0.5pt ;border-left-width: 1.5pt ;border-right-width: 0.5pt ;border-bottom-width: 0.5pt ;border-color: #215867 ;background-color:#ECF1F8; text-align:center;vertical-align:bottom;}
.Class724{font-family: Calibri; font-size:11pt; color:Black;border: 0.5pt  Solid  #215867 ;background-color:#ECF1F8; text-align:center;vertical-align:bottom;}
.Class725{font-family: Calibri; font-size:11pt; color:Black;border-style: Solid ;border-top-width: 0.5pt ;border-left-width: 1.5pt ;border-right-width: 0.5pt ;border-bottom-width: 0.5pt ;border-color: #215867 ;background-color:#E1E9F3; text-align:center;vertical-align:bottom;}
.Class726{font-family: Calibri; font-size:11pt; color:Black;border: 0.5pt  Solid  #215867 ;background-color:#E1E9F3; text-align:center;vertical-align:bottom;}
.Class727{font-family: Calibri; font-size:11pt; color:Black;border-style: Solid ;border-top-width: 0.5pt ;border-left-width: 1.5pt ;border-right-width: 0.5pt ;border-bottom-width: 0.5pt ;border-color: #215867 ;background-color:#E9EFF7; text-align:center;vertical-align:bottom;}
.Class728{font-family: Calibri; font-size:11pt; color:Black;border: 0.5pt  Solid  #215867 ;background-color:#E9EFF7; text-align:center;vertical-align:bottom;}
.Class729{font-family: Calibri; font-size:11pt; color:Black;border-style: Solid ;border-top-width: 0.5pt ;border-left-width: 1.5pt ;border-right-width: 0.5pt ;border-bottom-width: 1.5pt ;border-color: #215867 ;background-color:#E1E9F3; text-align:center;vertical-align:bottom;}
.Class730{font-family: Calibri; font-size:11pt; color:Black;border-style: Solid ;border-top-width: 0.5pt ;border-left-width: 0.5pt ;border-right-width: 0.5pt ;border-bottom-width: 1.5pt ;border-color: #215867 ;background-color:#E1E9F3; text-align:center;vertical-align:bottom;}
.Class731{font-family: Calibri; font-size:11pt; color:Black;border-left-style: Solid ;border-bottom-style: Solid ;border-top-width: 0.5pt ;border-left-width: 1.5pt ;border-right-width: 0.5pt ;border-bottom-width: 1.5pt ;border-top-color: Black ;border-left-color: #215867 ;border-right-color: Black ;border-bottom-color: #215867 ;background-color:#ECF1F8; text-align:left;vertical-align:bottom;}
.Class732{font-family: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#215867 ;border-bottom-color: #215867 ;background-color:#ECF1F8; text-align:left;vertical-align:bottom;}</t>
  </si>
  <si>
    <t xml:space="preserve"> %2224.75%22+Text%3d%22%22+Height%3d%2218%22+Align%3d%22Left%22+CellHasFormula%3d%22False%22+FontName%3d%22Arial%22+WrapText%3d%22False%22+FontSize%3d%2211%22+X%3d%2217%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2218%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2219%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2220%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2221%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2222%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2223%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2224%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2225%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2226%22+Y%3d%2225%22+%2f%3e%0d%0a++++++%3cTD+Style%3d%22Class684%22+Merge%3d%22False%22+RowSpan%3d%22%22+ColSpan%3d%22%22+Format%3d%22General%22+Width%3d%2224.75%22+Text%3d%22%22+Height%3d%2218%22+Align%3d%22Left%22+CellHasFormula%3d%22False%22+FontName%3d%22Arial%22+WrapText%3d%22False%22+FontSize%3d%2211%22+X%3d%2227%22+Y%3d%2225%22+%2f%3e%0d%0a++++++%3cTD+Style%3d%22Class678%22+Merge%3d%22False%22+RowSpan%3d%22%22+ColSpan%3d%22%22+Format%3d%22General%22+Width%3d%2224.75%22+Text%3d%22%22+Height%3d%2218%22+Align%3d%22Left%22+CellHasFormula%3d%22False%22+FontName%3d%22Calibri%22+WrapText%3d%22False%22+FontSize%3d%2211%22+X%3d%2228%22+Y%3d%2225%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2225%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2226%22+%2f%3e%0d%0a++++++%3cTD+Style%3d%22Class676%22+Merge%3d%22False%22+RowSpan%3d%22%22+ColSpan%3d%22%22+Format%3d%22General%22+Width%3d%2224.75%22+Text%3d%22%22+Height%3d%2217.25%22+Align%3d%22Left%22+CellHasFormula%3d%22False%22+FontName%3d%22Calibri%22+WrapText%3d%22False%22+FontSize%3d%2211%22+X%3d%222%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223%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224%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225%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226%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227%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228%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229%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2210%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2211%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2212%22+Y%3d%2226%22+%2f%3e%0d%0a++++++%3cTD+Style%3d%22Class687%22+Merge%3d%22False%22+RowSpan%3d%22%22+ColSpan%3d%22%22+Format%3d%22General%22+Width%3d%2224.75%22+Text%3d%22%22+Height%3d%2217.25%22+Align%3d%22Left%22+CellHasFormula%3d%22False%22+FontName%3d%22Segoe+UI%22+WrapText%3d%22False%22+FontSize%3d%2211%22+X%3d%2213%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2214%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2215%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2216%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2217%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2218%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2219%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2220%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2221%22+Y%3d%2226%22+%2f%3e%0d%0a++++++%3cTD+Style%3d%22Class688%22+Merge%3d%22False%22+RowSpan%3d%22%22+ColSpan%3d%22%22+Format%3d%22General%22+Width%3d%2224.75%22+Text%3d%22%22+Height%3d%2217.25%22+Align%3d%22Left%22+CellHasFormula%3d%22False%22+FontName%3d%22Segoe+UI%22+WrapText%3d%22False%22+FontSize%3d%2211%22+X%3d%2222%22+Y%3d%2226%22+%2f%3e%0d%0a++++++%3cTD+Style%3d%22Class689%22+Merge%3d%22True%22+RowSpan%3d%22%22+ColSpan%3d%222%22+Format%3d%22General%22+Width%3d%2249.5%22+Text%3d%22Pagos.SpreadsheetWEB.Button.CALCULATE_Calculate%22+Height%3d%2217.25%22+Align%3d%22Center%22+CellHasFormula%3d%22False%22+FontName%3d%22Segoe+UI%22+WrapText%3d%22False%22+FontSize%3d%2211%22+X%3d%2223%22+Y%3d%2226%22+%2f%3e%0d%0a++++++%3cTD+Style%3d%22Class690%22+Merge%3d%22True%22+RowSpan%3d%22%22+ColSpan%3d%223%22+Format%3d%22General%22+Width%3d%2274.25%22+Text%3d%22Pagos.SpreadsheetWEB.Button.NEXT_Show+Report%22+Height%3d%2217.25%22+Align%3d%22Right%22+CellHasFormula%3d%22False%22+FontName%3d%22Segoe+UI%22+WrapText%3d%22False%22+FontSize%3d%2211%22+X%3d%2225%22+Y%3d%2226%22+%2f%3e%0d%0a++++++%3cTD+Style%3d%22Class678%22+Merge%3d%22False%22+RowSpan%3d%22%22+ColSpan%3d%22%22+Format%3d%22General%22+Width%3d%2224.75%22+Text%3d%22%22+Height%3d%2217.25%22+Align%3d%22Left%22+CellHasFormula%3d%22False%22+FontName%3d%22Calibri%22+WrapText%3d%22False%22+FontSize%3d%2211%22+X%3d%2228%22+Y%3d%2226%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2226%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2227%22+%2f%3e%0d%0a++++++%3cTD+Style%3d%22Class691%22+Merge%3d%22False%22+RowSpan%3d%22%22+ColSpan%3d%22%22+Format%3d%22General%22+Width%3d%2224.75%22+Text%3d%22%22+Height%3d%2215.75%22+Align%3d%22Left%22+CellHasFormula%3d%22False%22+FontName%3d%22Calibri%22+WrapText%3d%22False%22+FontSize%3d%2211%22+X%3d%222%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223%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224%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225%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226%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227%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228%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229%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2210%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2211%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2212%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2213%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2214%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2215%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2216%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2217%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2218%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2219%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2220%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2221%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2222%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2223%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2224%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2225%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2226%22+Y%3d%2227%22+%2f%3e%0d%0a++++++%3cTD+Style%3d%22Class682%22+Merge%3d%22False%22+RowSpan%3d%22%22+ColSpan%3d%22%22+Format%3d%22General%22+Width%3d%2224.75%22+Text%3d%22%22+Height%3d%2215.75%22+Align%3d%22Left%22+CellHasFormula%3d%22False%22+FontName%3d%22Calibri%22+WrapText%3d%22False%22+FontSize%3d%2211%22+X%3d%2227%22+Y%3d%2227%22+%2f%3e%0d%0a++++++%3cTD+Style%3d%22Class692%22+Merge%3d%22False%22+RowSpan%3d%22%22+ColSpan%3d%22%22+Format%3d%22General%22+Width%3d%2224.75%22+Text%3d%22%22+Height%3d%2215.75%22+Align%3d%22Left%22+CellHasFormula%3d%22False%22+FontName%3d%22Calibri%22+WrapText%3d%22False%22+FontSize%3d%2211%22+X%3d%2228%22+Y%3d%2227%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2227%22+%2f%3e%0d%0a++++%3c%2fTR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223%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224%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225%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226%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227%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228%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229%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2210%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2211%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2212%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2213%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2214%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2215%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2216%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2217%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2218%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2219%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2220%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2221%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2222%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2223%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2224%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2225%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2226%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2227%22+Y%3d%2228%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2228%22+Y%3d%2228%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2228%22+%2f%3e%0d%0a++++%3c%2fTR%3e%0d%0a++%3c%2fTable%3e%0d%0a++%3cTable+Name%3d%22PSWOutput_1%22+ColumnWidths%3d%2224.75-24.75-24.75-24.75-24.75-24.75-24.75-24.75-24.75-24.75-24.75-24.75-24.75-24.75-24.75-24.75-24.75-24.75-24.75-24.75-24.75-24.75-24.75-24.75-24.75-24.75-24.75-24.75-24.75%22+RowCount%3d%2250%22+Width%3d%22717.75%22+InputPrefix%3d%22PSWInput_%22%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</t>
  </si>
  <si>
    <t xml:space="preserve"> %3d%2211%22+X%3d%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2218%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2219%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2220%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2221%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2222%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2223%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2224%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2225%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2226%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2227%22+Y%3d%221%22+%2f%3e%0d%0a++++++%3cTD+Style%3d%22Class659%22+Merge%3d%22False%22+RowSpan%3d%22%22+ColSpan%3d%22%22+Format%3d%22General%22+Width%3d%2224.75%22+Text%3d%22%22+Height%3d%2215.75%22+Align%3d%22Left%22+CellHasFormula%3d%22False%22+FontName%3d%22Calibri%22+WrapText%3d%22False%22+FontSize%3d%2211%22+X%3d%2228%22+Y%3d%221%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221%22+%2f%3e%0d%0a++++%3c%2fTR%3e%0d%0a++++%3cTR%3e%0d%0a++++++%3cTD+Style%3d%22Class660%22+Merge%3d%22False%22+RowSpan%3d%22%22+ColSpan%3d%22%22+Format%3d%22General%22+Width%3d%2224.75%22+Text%3d%22%22+Height%3d%2239.75%22+Align%3d%22Left%22+CellHasFormula%3d%22False%22+FontName%3d%22Calibri%22+WrapText%3d%22False%22+FontSize%3d%2211%22+X%3d%221%22+Y%3d%222%22+%2f%3e%0d%0a++++++%3cTD+Style%3d%22Class694%22+Merge%3d%22True%22+RowSpan%3d%22%22+ColSpan%3d%2227%22+Format%3d%22General%22+Width%3d%22668.25%22+Text%3d%22BREAK-EVEN+ANALYSIS%22+Height%3d%2239.75%22+Align%3d%22Center%22+CellHasFormula%3d%22False%22+FontName%3d%22Segoe+UI%22+WrapText%3d%22False%22+FontSize%3d%2216%22+X%3d%222%22+Y%3d%222%22+%2f%3e%0d%0a++++++%3cTD+Style%3d%22Class662%22+Merge%3d%22False%22+RowSpan%3d%22%22+ColSpan%3d%22%22+Format%3d%22General%22+Width%3d%2224.75%22+Text%3d%22%22+Height%3d%2239.75%22+Align%3d%22Left%22+CellHasFormula%3d%22False%22+FontName%3d%22Calibri%22+WrapText%3d%22False%22+FontSize%3d%2211%22+X%3d%2229%22+Y%3d%222%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223%22+%2f%3e%0d%0a++++++%3cTD+Style%3d%22Class695%22+Merge%3d%22False%22+RowSpan%3d%22%22+ColSpan%3d%22%22+Format%3d%22General%22+Width%3d%2224.75%22+Text%3d%22%22+Height%3d%2216.5%22+Align%3d%22Left%22+CellHasFormula%3d%22False%22+FontName%3d%22Calibri%22+WrapText%3d%22False%22+FontSize%3d%2211%22+X%3d%222%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223%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224%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225%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226%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227%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228%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229%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2210%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2211%22+Y%3d%223%22+%2f%3e%0d%0a++++++%3cTD+Style%3d%22Class696%22+Merge%3d%22False%22+RowSpan%3d%22%22+ColSpan%3d%22%22+Format%3d%22General%22+Width%3d%2224.75%22+Text%3d%22%22+Height%3d%2216.5%22+Align%3d%22Left%22+CellHasFormula%3d%22False%22+FontName%3d%22Calibri%22+WrapText%3d%22False%22+FontSize%3d%2211%22+X%3d%2212%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2213%22+Y%3d%223%22%3e%0d%0a++++++++%3cChart%3e%0d%0a++++++++++%3cNameIndex%3e0%3c%2fNameIndex%3e%0d%0a++++++++++%3cZOrder%3e1%3c%2fZOrder%3e%0d%0a++++++++++%3cChartType%3exlLine%3c%2fChartType%3e%0d%0a++++++++++%3cChartHeight%3e181.499923706055%3c%2fChartHeight%3e%0d%0a++++++++++%3cChartWidth%3e360.75%3c%2fChartWidth%3e%0d%0a++++++++++%3cPlotHeight%3e171.116614173228%3c%2fPlotHeight%3e%0d%0a++++++++++%3cPlotWidth%3e254.960157480315%3c%2fPlotWidth%3e%0d%0a++++++++++%3cPlotTop%3e-4%3c%2fPlotTop%3e%0d%0a++++++++++%3cPlotLeft%3e1.12275590551181%3c%2fPlotLeft%3e%0d%0a++++++++++%3cPlotColor%3e-1%3c%2fPlotColor%3e%0d%0a++++++++++%3cWallColor%3e-1%3c%2fWallColor%3e%0d%0a++++++++++%3cLegendBoxBackColor%3e-65537%3c%2fLegendBoxBackColor%3e%0d%0a++++++++++%3cLegendBoxTop%3e50.584094488189%3c%2fLegendBoxTop%3e%0d%0a++++++++++%3cLegendBoxLeft%3e267.064960629921%3c%2fLegendBoxLeft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0.772731896602745%3c%2fTop%3e%0d%0a++++++++++%3cLeft%3e0.575757575757576%3c%2fLeft%3e%0d%0a++++++++++%3cTitle+%2f%3e%0d%0a++++++++++%3cFont+%2f%3e%0d%0a++++++++++%3cChartColor%3e-1%3c%2fChartColor%3e%0d%0a++++++++++%3cSeriesCollection%3e%0d%0a++++++++++++%3cSeries%3e%0d%0a++++++++++++++%3cNameIndex%3e0%3c%2fNameIndex%3e%0d%0a++++++++++++++%3cName%3eFixed+Cost%3c%2fName%3e%0d%0a++++++++++++++%3cColor%3e-1%3c%2fColor%3e%0d%0a++++++++++++++%3cBorderColor%3e-11895109%3c%2fBorderColor%3e%0d%0a++++++++++++%3c%2fSeries%3e%0d%0a++++++++++++%3cSeries%3e%0d%0a++++++++++++++%3cNameIndex%3e1%3c%2fNameIndex%3e%0d%0a++++++++++++++%3cName%3eVariable+Cost%3c%2fName%3e%0d%0a++++++++++++++%3cColor%3e-1%3c%2fColor%3e%0d%0a++++++++++++++%3cBorderColor%3e-4306104%3c%2fBorderColor%3e%0d%0a++++++++++++%3c%2fSeries%3e%0d%0a++++++++++++%3cSeries%3e%0d%0a++++++++++++++%3cNameIndex%3e2%3c%2fNameIndex%3e%0d%0a++++++++++++++%3cName%3eTotal+Cost%3c%2fName%3e%0d%0a++++++++++++++%3cColor%3e-1%3c%2fColor%3e%0d%0a++++++++++++++%3cBorderColor%3e-6768300%3c%2fBorderColor%3e%0d%0a++++++++++++%3c%2fSeries%3e%0d%0a++++++++++++%3cSeries%3e%0d%0a++++++++++++++%3cNameIndex%3e3%3c%2fNameIndex%3e%0d%0a++++++++++++++%3cName%3eRevenue%3c%2fName%3e%0d%0a++++++++++++++%3cColor%3e-1%3c%2fColor%3e%0d%0a++++++++++++++%3cBorderColor%3e-8560480%3c%2fBorderColor%3e%0d%0a++++++++++++%3c%2fSeries%3e%0d%0a++++++++++%3c%2fSeriesCollection%3e%0d%0a++++++++++%3cLegendPosition+%2f%3e%0d%0a++++++++++%3cHasLegend%3etrue%3c%2fHasLegend%3e%0d%0a++++++++++%3cAbsoluteTop%3e68.2500762939453%3c%2fAbsoluteTop%3e%0d%0a++++++++++%3cAbsoluteLeft%3e311.25%3c%2fAbsoluteLeft%3e%0d%0a++++++++%3c%2fChart%3e%0d%0a++++++%3c%2fTD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2214%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2215%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2216%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2217%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2218%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2219%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2220%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2221%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2222%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2223%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2224%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2225%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2226%22+Y%3d%223%22+%2f%3e%0d%0a++++++%3cTD+Style%3d%22Class697%22+Merge%3d%22False%22+RowSpan%3d%22%22+ColSpan%3d%22%22+Format%3d%22General%22+Width%3d%2224.75%22+Text%3d%22%22+Height%3d%2216.5%22+Align%3d%22Left%22+CellHasFormula%3d%22False%22+FontName%3d%22Calibri%22+WrapText%3d%22False%22+FontSize%3d%2211%22+X%3d%2227%22+Y%3d%223%22+%2f%3e%0d%0a++++++%3cTD+Style%3d%22Class698%22+Merge%3d%22False%22+RowSpan%3d%22%22+ColSpan%3d%22%22+Format%3d%22General%22+Width%3d%2224.75%22+Text%3d%22%22+Height%3d%2216.5%22+Align%3d%22Left%22+CellHasFormula%3d%22False%22+FontName%3d%22Calibri%22+WrapText%3d%22False%22+FontSize%3d%2211%22+X%3d%2228%22+Y%3d%223%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223%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224%22+%2f%3e%0d%0a++++++%3cTD+Style%3d%22Class699%22+Merge%3d%22False%22+RowSpan%3d%22%22+ColSpan%3d%22%22+Format%3d%22General%22+Width%3d%2224.75%22+Text%3d%22%22+Height%3d%2217.25%22+Align%3d%22Left%22+CellHasFormula%3d%22False%22+FontName%3d%22Calibri%22+WrapText%3d%22False%22+FontSize%3d%2211%22+X%3d%222%22+Y%3d%224%22+%2f%3e%0d%0a++++++%3cTD+Style%3d%22Class700%22+Merge%3d%22True%22+RowSpan%3d%22%22+ColSpan%3d%226%22+Format%3d%22General%22+Width%3d%22148.5%22+Text%3d%22++Total+Fixed+Costs%3a%22+Height%3d%2217.25%22+Align%3d%22Left%22+CellHasFormula%3d%22False%22+FontName%3d%22Segoe+UI%22+WrapText%3d%22False%22+FontSize%3d%2211%22+X%3d%223%22+Y%3d%224%22+%2f%3e%0d%0a++++++%3cTD+Style%3d%22Class701%22+Merge%3d%22True%22+RowSpan%3d%22%22+ColSpan%3d%224%22+Format%3d%22%23%2c%23%230.00%22+Width%3d%2299%22+Text%3d%22%22+Height%3d%2217.25%22+Align%3d%22Right%22+CellHasFormula%3d%22True%22+FontName%3d%22Calibri%22+WrapText%3d%22False%22+FontSize%3d%2211%22+X%3d%229%22+Y%3d%224%22+%2f%3e%0d%0a++++++%3cTD+Style%3d%22Class702%22+Merge%3d%22False%22+RowSpan%3d%22%22+ColSpan%3d%22%22+Format%3d%22General%22+Width%3d%2224.75%22+Text%3d%22%22+Height%3d%2217.25%22+Align%3d%22Left%22+CellHasFormula%3d%22False%22+FontName%3d%22Calibri%22+WrapText%3d%22False%22+FontSize%3d%2211%22+X%3d%2213%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2214%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2215%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2216%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2217%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2218%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2219%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2220%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2221%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2222%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2223%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2224%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2225%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2226%22+Y%3d%224%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2227%22+Y%3d%224%22+%2f%3e%0d%0a++++++%3cTD+Style%3d%22Class704%22+Merge%3d%22False%22+RowSpan%3d%22%22+ColSpan%3d%22%22+Format%3d%22General%22+Width%3d%2224.75%22+Text%3d%22%22+Height%3d%2217.25%22+Align%3d%22Left%22+CellHasFormula%3d%22False%22+FontName%3d%22Calibri%22+WrapText%3d%22False%22+FontSize%3d%2211%22+X%3d%2228%22+Y%3d%224%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224%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225%22+%2f%3e%0d%0a++++++%3cTD+Style%3d%22Class699%22+Merge%3d%22False%22+RowSpan%3d%22%22+ColSpan%3d%22%22+Format%3d%22General%22+Width%3d%2224.75%22+Text%3d%22%22+Height%3d%2216.5%22+Align%3d%22Left%22+CellHasFormula%3d%22False%22+FontName%3d%22Calibri%22+WrapText%3d%22False%22+FontSize%3d%2211%22+X%3d%222%22+Y%3d%225%22+%2f%3e%0d%0a++++++%3cTD+Style%3d%22Class705%22+Merge%3d%22True%22+RowSpan%3d%22%22+ColSpan%3d%226%22+Format%3d%22General%22+Width%3d%22148.5%22+Text%3d%22++Total+Variable+Unit+Costs%3a%22+Height%3d%2216.5%22+Align%3d%22Left%22+CellHasFormula%3d%22False%22+FontName%3d%22Segoe+UI%22+WrapText%3d%22False%22+FontSize%3d%2211%22+X%3d%223%22+Y%3d%225%22+%2f%3e%0d%0a++++++%3cTD+Style%3d%22Class706%22+Merge%3d%22True%22+RowSpan%3d%22%22+ColSpan%3d%224%22+Format%3d%22%23%2c%23%230.00%22+Width%3d%2299%22+Text%3d%22%22+Height%3d%2216.5%22+Align%3d%22Right%22+CellHasFormula%3d%22True%22+FontName%3d%22Calibri%22+WrapText%3d%22False%22+FontSize%3d%2211%22+X%3d%229%22+Y%3d%225%22+%2f%3e%0d%0a++++++%3cTD+Style%3d%22Class702%22+Merge%3d%22False%22+RowSpan%3d%22%22+ColSpan%3d%22%22+Format%3d%22General%22+Width%3d%2224.75%22+Text%3d%22%22+Height%3d%2216.5%22+Align%3d%22Left%22+CellHasFormula%3d%22False%22+FontName%3d%22Calibri%22+WrapText%3d%22False%22+FontSize%3d%2211%22+X%3d%2213%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2214%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2215%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2216%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2217%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2218%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2219%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2220%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2221%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2222%22+Y%3d%225%22+%2f%3e%0d%0a++++++%3cTD+Style%3d%22Class703%22+Merge%3d%22False%22+RowSpan%3d%22%22+ColSpan%3d%22%22+Format%3d%22General%22+Width%3</t>
  </si>
  <si>
    <t xml:space="preserve"> d%2224.75%22+Text%3d%22%22+Height%3d%2216.5%22+Align%3d%22Left%22+CellHasFormula%3d%22False%22+FontName%3d%22Calibri%22+WrapText%3d%22False%22+FontSize%3d%2211%22+X%3d%2223%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2224%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2225%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2226%22+Y%3d%225%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2227%22+Y%3d%225%22+%2f%3e%0d%0a++++++%3cTD+Style%3d%22Class704%22+Merge%3d%22False%22+RowSpan%3d%22%22+ColSpan%3d%22%22+Format%3d%22General%22+Width%3d%2224.75%22+Text%3d%22%22+Height%3d%2216.5%22+Align%3d%22Left%22+CellHasFormula%3d%22False%22+FontName%3d%22Calibri%22+WrapText%3d%22False%22+FontSize%3d%2211%22+X%3d%2228%22+Y%3d%225%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225%22+%2f%3e%0d%0a++++%3c%2fTR%3e%0d%0a++++%3cTR%3e%0d%0a++++++%3cTD+Style%3d%22Class660%22+Merge%3d%22False%22+RowSpan%3d%22%22+ColSpan%3d%22%22+Format%3d%22General%22+Width%3d%2224.75%22+Text%3d%22%22+Height%3d%2216.5%22+Align%3d%22Left%22+CellHasFormula%3d%22False%22+FontName%3d%22Calibri%22+WrapText%3d%22False%22+FontSize%3d%2211%22+X%3d%221%22+Y%3d%226%22+%2f%3e%0d%0a++++++%3cTD+Style%3d%22Class699%22+Merge%3d%22False%22+RowSpan%3d%22%22+ColSpan%3d%22%22+Format%3d%22General%22+Width%3d%2224.75%22+Text%3d%22%22+Height%3d%2216.5%22+Align%3d%22Left%22+CellHasFormula%3d%22False%22+FontName%3d%22Calibri%22+WrapText%3d%22False%22+FontSize%3d%2211%22+X%3d%222%22+Y%3d%226%22+%2f%3e%0d%0a++++++%3cTD+Style%3d%22Class705%22+Merge%3d%22True%22+RowSpan%3d%22%22+ColSpan%3d%226%22+Format%3d%22General%22+Width%3d%22148.5%22+Text%3d%22++Expected+Unit+Sales%3a%22+Height%3d%2216.5%22+Align%3d%22Left%22+CellHasFormula%3d%22False%22+FontName%3d%22Segoe+UI%22+WrapText%3d%22False%22+FontSize%3d%2211%22+X%3d%223%22+Y%3d%226%22+%2f%3e%0d%0a++++++%3cTD+Style%3d%22Class706%22+Merge%3d%22True%22+RowSpan%3d%22%22+ColSpan%3d%224%22+Format%3d%22%23%2c%23%230%22+Width%3d%2299%22+Text%3d%22%22+Height%3d%2216.5%22+Align%3d%22Right%22+CellHasFormula%3d%22True%22+FontName%3d%22Calibri%22+WrapText%3d%22False%22+FontSize%3d%2211%22+X%3d%229%22+Y%3d%226%22+%2f%3e%0d%0a++++++%3cTD+Style%3d%22Class702%22+Merge%3d%22False%22+RowSpan%3d%22%22+ColSpan%3d%22%22+Format%3d%22General%22+Width%3d%2224.75%22+Text%3d%22%22+Height%3d%2216.5%22+Align%3d%22Left%22+CellHasFormula%3d%22False%22+FontName%3d%22Calibri%22+WrapText%3d%22False%22+FontSize%3d%2211%22+X%3d%2213%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2214%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2215%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2216%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2217%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2218%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2219%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2220%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2221%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2222%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2223%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2224%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2225%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2226%22+Y%3d%226%22+%2f%3e%0d%0a++++++%3cTD+Style%3d%22Class703%22+Merge%3d%22False%22+RowSpan%3d%22%22+ColSpan%3d%22%22+Format%3d%22General%22+Width%3d%2224.75%22+Text%3d%22%22+Height%3d%2216.5%22+Align%3d%22Left%22+CellHasFormula%3d%22False%22+FontName%3d%22Calibri%22+WrapText%3d%22False%22+FontSize%3d%2211%22+X%3d%2227%22+Y%3d%226%22+%2f%3e%0d%0a++++++%3cTD+Style%3d%22Class704%22+Merge%3d%22False%22+RowSpan%3d%22%22+ColSpan%3d%22%22+Format%3d%22General%22+Width%3d%2224.75%22+Text%3d%22%22+Height%3d%2216.5%22+Align%3d%22Left%22+CellHasFormula%3d%22False%22+FontName%3d%22Calibri%22+WrapText%3d%22False%22+FontSize%3d%2211%22+X%3d%2228%22+Y%3d%226%22+%2f%3e%0d%0a++++++%3cTD+Style%3d%22Class662%22+Merge%3d%22False%22+RowSpan%3d%22%22+ColSpan%3d%22%22+Format%3d%22General%22+Width%3d%2224.75%22+Text%3d%22%22+Height%3d%2216.5%22+Align%3d%22Left%22+CellHasFormula%3d%22False%22+FontName%3d%22Calibri%22+WrapText%3d%22False%22+FontSize%3d%2211%22+X%3d%2229%22+Y%3d%226%22+%2f%3e%0d%0a++++%3c%2fTR%3e%0d%0a++++%3cTR%3e%0d%0a++++++%3cTD+Style%3d%22Class660%22+Merge%3d%22False%22+RowSpan%3d%22%22+ColSpan%3d%22%22+Format%3d%22General%22+Width%3d%2224.75%22+Text%3d%22%22+Height%3d%2217.25%22+Align%3d%22Left%22+CellHasFormula%3d%22False%22+FontName%3d%22Calibri%22+WrapText%3d%22False%22+FontSize%3d%2211%22+X%3d%221%22+Y%3d%227%22+%2f%3e%0d%0a++++++%3cTD+Style%3d%22Class699%22+Merge%3d%22False%22+RowSpan%3d%22%22+ColSpan%3d%22%22+Format%3d%22General%22+Width%3d%2224.75%22+Text%3d%22%22+Height%3d%2217.25%22+Align%3d%22Left%22+CellHasFormula%3d%22False%22+FontName%3d%22Calibri%22+WrapText%3d%22False%22+FontSize%3d%2211%22+X%3d%222%22+Y%3d%227%22+%2f%3e%0d%0a++++++%3cTD+Style%3d%22Class707%22+Merge%3d%22True%22+RowSpan%3d%22%22+ColSpan%3d%226%22+Format%3d%22General%22+Width%3d%22148.5%22+Text%3d%22++Price+per+Unit%3a%22+Height%3d%2217.25%22+Align%3d%22Left%22+CellHasFormula%3d%22False%22+FontName%3d%22Segoe+UI%22+WrapText%3d%22False%22+FontSize%3d%2211%22+X%3d%223%22+Y%3d%227%22+%2f%3e%0d%0a++++++%3cTD+Style%3d%22Class708%22+Merge%3d%22True%22+RowSpan%3d%22%22+ColSpan%3d%224%22+Format%3d%22%23%2c%23%230.00%22+Width%3d%2299%22+Text%3d%22%22+Height%3d%2217.25%22+Align%3d%22Right%22+CellHasFormula%3d%22True%22+FontName%3d%22Calibri%22+WrapText%3d%22False%22+FontSize%3d%2211%22+X%3d%229%22+Y%3d%227%22+%2f%3e%0d%0a++++++%3cTD+Style%3d%22Class702%22+Merge%3d%22False%22+RowSpan%3d%22%22+ColSpan%3d%22%22+Format%3d%22General%22+Width%3d%2224.75%22+Text%3d%22%22+Height%3d%2217.25%22+Align%3d%22Left%22+CellHasFormula%3d%22False%22+FontName%3d%22Calibri%22+WrapText%3d%22False%22+FontSize%3d%2211%22+X%3d%2213%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2214%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2215%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2216%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2217%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2218%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2219%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2220%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2221%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2222%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2223%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2224%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2225%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2226%22+Y%3d%227%22+%2f%3e%0d%0a++++++%3cTD+Style%3d%22Class703%22+Merge%3d%22False%22+RowSpan%3d%22%22+ColSpan%3d%22%22+Format%3d%22General%22+Width%3d%2224.75%22+Text%3d%22%22+Height%3d%2217.25%22+Align%3d%22Left%22+CellHasFormula%3d%22False%22+FontName%3d%22Calibri%22+WrapText%3d%22False%22+FontSize%3d%2211%22+X%3d%2227%22+Y%3d%227%22+%2f%3e%0d%0a++++++%3cTD+Style%3d%22Class704%22+Merge%3d%22False%22+RowSpan%3d%22%22+ColSpan%3d%22%22+Format%3d%22General%22+Width%3d%2224.75%22+Text%3d%22%22+Height%3d%2217.25%22+Align%3d%22Left%22+CellHasFormula%3d%22False%22+FontName%3d%22Calibri%22+WrapText%3d%22False%22+FontSize%3d%2211%22+X%3d%2228%22+Y%3d%227%22+%2f%3e%0d%0a++++++%3cTD+Style%3d%22Class662%22+Merge%3d%22False%22+RowSpan%3d%22%22+ColSpan%3d%22%22+Format%3d%22General%22+Width%3d%2224.75%22+Text%3d%22%22+Height%3d%2217.25%22+Align%3d%22Left%22+CellHasFormula%3d%22False%22+FontName%3d%22Calibri%22+WrapText%3d%22False%22+FontSize%3d%2211%22+X%3d%2229%22+Y%3d%227%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228%22+%2f%3e%0d%0a++++++%3cTD+Style%3d%22Class702%22+Merge%3d%22False%22+RowSpan%3d%22%22+ColSpan%3d%22%22+Format%3d%22General%22+Width%3d%2224.75%22+Text%3d%22%22+Height%3d%2218%22+Align%3d%22Left%22+CellHasFormula%3d%22False%22+FontName%3d%22Calibri%22+WrapText%3d%22False%22+FontSize%3d%2211%22+X%3d%222%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223%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224%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225%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226%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227%22+Y%3d%228%22+%2f%3e%0d%0a++++++%3cTD+Style%3d%22Class709%22+Merge%3d%22False%22+RowSpan%3d%22%22+ColSpan%3d%22%22+Format%3d%22General%22+Width%3d%2224.75%22+Text%3d%22%22+Height%3d%2218%22+Align%3d%22Left%22+CellHasFormula%3d%22False%22+FontName%3d%22Segoe+UI%22+WrapText%3d%22False%22+FontSize%3d%2211%22+X%3d%228%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229%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2210%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2211%22+Y%3d%228%22+%2f%3e%0d%0a++++++%3cTD+Style%3d%22Class710%22+Merge%3d%22False%22+RowSpan%3d%22%22+ColSpan%3d%22%22+Format%3d%22General%22+Width%3d%2224.75%22+Text%3d%22%22+Height%3d%2218%22+Align%3d%22Right%22+CellHasFormula%3d%22False%22+FontName%3d%22Calibri%22+WrapText%3d%22False%22+FontSize%3d%2211%22+X%3d%2212%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2213%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2214%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2215%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2216%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2217%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2218%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2219%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2220%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2221%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2222%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2223%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2224%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2225%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2226%22+Y%3d%228%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2227%22+Y%3d%228%22+%2f%3e%0d%0a++++++%3cTD+Style%3d%22Class704%22+Merge%3d%22False%22+RowSpan%3d%22%22+ColSpan%3d%22%22+Format%3d%22General%22+Width%3d%2224.75%22+Text%3d%22%22+Height%3d%2218%22+Align%3d%22Left%22+CellHasFormula%3d%22False%22+FontName%3d%22Calibri%22+WrapText%3d%22False%22+FontSize%3d%2211%22+X%3d%2228%22+Y%3d%228%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228%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229%22+%2f%3e%0d%0a++++++%3cTD+Style%3d%22Class699%22+Merge%3d%22False%22+RowSpan%3d%22%22+ColSpan%3d%22%22+Format%3d%22General%22+Width%3d%2224.75%22+Text%3d%22%22+Height%3d%2218%22+Align%3d%22Left%22+CellHasFormula%3d%22False%22+FontName%3d%22Calibri%22+WrapText%3d%22False%22+FontSize%3d%2211%22+X%3d%222%22+Y%3d%229%22+%2f%3e%0d%0a++++++%3cTD+Style%3d%22Class711%22+Merge%3d%22True%22+RowSpan%3d%22%22+ColSpan%3d%226%22+Format%3d%22General%22+Width%3d%22148.5%22+Text%3d%22++Break+Even+Units%3a%22+Height%3d%2218%22+Align%3d%22Left%22+CellHasFormula%3d%22False%22+FontName%3d%22Segoe+UI%22+WrapText%3d%22False%22+FontSize%3d%2211%22+X%3d%223%22+Y%3d%229%22+%2f%3e%0d%0a++++++%3cTD+Style%3d%22Class712%22+Merge%3d%22True%22+RowSpan%3d%22%22+ColSpan%3d%224%22+Format%3d%22%23%2c%23%230.00%22+Width%3d%2299%22+Text%3d%22%22+Height%3d%2218%22+Align%3d%22Right%22+CellHasFormula%3d%22True%22+FontName%3d%22Calibri%22+WrapText%3d%22False%22+FontSize%3d%2211%22+X%3d%229%22+Y%3d%229%22+%2f%3e%0d%0a++++++%3cTD+Style%3d%22Class702%22+Merge%3d%22False%22+RowSpan%3d%22%22+ColSpan%3d%22%22+Format%3d%22General%22+Width%3d%2224.75%22+Text%3d%22%22+Height%3d%2218%22+Align%3d%22Left%22+CellHasFormula%3d%22False%22+FontName%3d%22Calibri%22+WrapText%3d%22False%22+FontSize%3d%2211%22+X%3d%2213%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2214%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2215%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2216%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2217%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2218%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2219%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2220%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2221%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2222%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2223%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2224%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2225%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2226%22+Y%3d%229%22+%2f%3e%0d%0a++++++%3cTD+Style%3d%22Class703%22+Merge%3d%22False%22+RowSpan%3d%22%22+ColSpan%3d%22%22+Format%3d%22General%22+Width%3d%2224.75%22+Text%3d%22%22+Height%3d%2218%22+Align%3d%22Left%22+CellHasFormula%3d%22False%22+FontName%3d%22Calibri%22+WrapText%3d%22False%22+FontSize%3d%2211%22+X%3d%2227%22+Y%3d%229%22+%2f%3e%0d%0a++++++%3cTD+Style%3d%22Class704%22+Merge%3d%22False%22+RowSpan%3d%22%22+ColSpan%3d%22%22+Format%3d%22General%22+Width%3d%2224.75%22+Text%3d%22%22+Height%3d%2218%22+Align%3d%22Left%22+CellHasFormula%3d%22False%22+FontName%3d%22Calibri%22+WrapText%3d%22False%22+FontSize%3d%2211%22+X%3d%2228%22+Y%3d%229%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229%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2210%22+%2f%3e%0d%0a++++++%3cTD+Style%3d%22Class702%22+Merge%3d%22False%22+RowSpan%3d%22%22+ColSpan%3d%22%22+Format%3d%22General%22+Width%3d%2224.75%22+Text%3d%22%22+Height%3d%2215.75%22+Align%3d%22Left%22+CellHasFormula%3d%22False%22+FontName%3d%22Calibri%22+WrapText%3d%22False%22+FontSize%3d%2211%22+X%3d%222%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223%22+Y%3d%2210%22+%2f%3e%0d%0a++++++%3cTD+Style%3d%22Class713%22+Merge%3d%22False%22+RowSpan%3d%22%22+ColSpan%3d%22%22+Format%3d%22General%22+Width%3d%2224.75%22+Text%3d%22%22+Heigh</t>
  </si>
  <si>
    <t xml:space="preserve"> t%3d%2215.75%22+Align%3d%22Left%22+CellHasFormula%3d%22False%22+FontName%3d%22Calibri%22+WrapText%3d%22False%22+FontSize%3d%2211%22+X%3d%224%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225%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226%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227%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228%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229%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2210%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2211%22+Y%3d%2210%22+%2f%3e%0d%0a++++++%3cTD+Style%3d%22Class713%22+Merge%3d%22False%22+RowSpan%3d%22%22+ColSpan%3d%22%22+Format%3d%22General%22+Width%3d%2224.75%22+Text%3d%22%22+Height%3d%2215.75%22+Align%3d%22Left%22+CellHasFormula%3d%22False%22+FontName%3d%22Calibri%22+WrapText%3d%22False%22+FontSize%3d%2211%22+X%3d%2212%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2213%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2214%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2215%22+Y%3d%2210%22+%2f%3e%0d%0a++++++%3cTD+Style%3d%22Class714%22+Merge%3d%22False%22+RowSpan%3d%22%22+ColSpan%3d%22%22+Format%3d%22%23%2c%23%230.00%22+Width%3d%2224.75%22+Text%3d%22%22+Height%3d%2215.75%22+Align%3d%22Right%22+CellHasFormula%3d%22False%22+FontName%3d%22Calibri%22+WrapText%3d%22False%22+FontSize%3d%2211%22+X%3d%2216%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2217%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2218%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2219%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2220%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2221%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2222%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2223%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2224%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2225%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2226%22+Y%3d%2210%22+%2f%3e%0d%0a++++++%3cTD+Style%3d%22Class703%22+Merge%3d%22False%22+RowSpan%3d%22%22+ColSpan%3d%22%22+Format%3d%22General%22+Width%3d%2224.75%22+Text%3d%22%22+Height%3d%2215.75%22+Align%3d%22Left%22+CellHasFormula%3d%22False%22+FontName%3d%22Calibri%22+WrapText%3d%22False%22+FontSize%3d%2211%22+X%3d%2227%22+Y%3d%2210%22+%2f%3e%0d%0a++++++%3cTD+Style%3d%22Class704%22+Merge%3d%22False%22+RowSpan%3d%22%22+ColSpan%3d%22%22+Format%3d%22General%22+Width%3d%2224.75%22+Text%3d%22%22+Height%3d%2215.75%22+Align%3d%22Left%22+CellHasFormula%3d%22False%22+FontName%3d%22Calibri%22+WrapText%3d%22False%22+FontSize%3d%2211%22+X%3d%2228%22+Y%3d%2210%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2210%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2211%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2211%22+%2f%3e%0d%0a++++++%3cTD+Style%3d%22Class715%22+Merge%3d%22True%22+RowSpan%3d%223%22+ColSpan%3d%2210%22+Format%3d%22General%22+Width%3d%22247.5%22+Text%3d%22%22+Height%3d%2245%22+Align%3d%22Left%22+CellHasFormula%3d%22True%22+FontName%3d%22Segoe+UI%22+WrapText%3d%22True%22+FontSize%3d%2211%22+X%3d%223%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2211%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2220%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2211%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2211%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2212%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2220%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2212%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2212%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2213%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2220%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2213%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2213%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702%22+Merge%3d%22False%22+RowSpan%3d%22%22+ColSpan%3d%22%22+Format%3d%22General%22+Width%3d%2224.75%22+Text%3d%22%22+Height%3d%2215%22+Align%3d%22Left%22+CellHasFormula%3d%22False%22+FontName%3d%22Calibri%22+WrapText%3d%22False%22+FontSize%3d%2211%22+X%3d%222%22+Y%3d%2214%22+%2f%3e%0d%0a++++++%3cTD+Style%3d%22Class716%22+Merge%3d%22True%22+RowSpan%3d%22%22+ColSpan%3d%222%22+Format%3d%22General%22+Width%3d%2249.5%22+Text%3d%22Pagos.SpreadsheetWEB.Button.BACK_Back%22+Height%3d%2215%22+Align%3d%22Center%22+CellHasFormula%3d%22False%22+FontName%3d%22Calibri%22+WrapText%3d%22True%22+FontSize%3d%2211%22+X%3d%223%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225%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226%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227%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228%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229%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2210%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2211%22+Y%3d%2214%22+%2f%3e%0d%0a++++++%3cTD+Style%3d%22Class717%22+Merge%3d%22False%22+RowSpan%3d%22%22+ColSpan%3d%22%22+Format%3d%22General%22+Width%3d%2224.75%22+Text%3d%22%22+Height%3d%2215%22+Align%3d%22Left%22+CellHasFormula%3d%22False%22+FontName%3d%22Calibri%22+WrapText%3d%22True%22+FontSize%3d%2211%22+X%3d%2212%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2213%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2214%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2215%22+Y%3d%2214%22+%2f%3e%0d%0a++++++%3cTD+Style%3d%22Class714%22+Merge%3d%22False%22+RowSpan%3d%22%22+ColSpan%3d%22%22+Format%3d%22%23%2c%23%230.00%22+Width%3d%2224.75%22+Text%3d%22%22+Height%3d%2215%22+Align%3d%22Right%22+CellHasFormula%3d%22False%22+FontName%3d%22Calibri%22+WrapText%3d%22False%22+FontSize%3d%2211%22+X%3d%2216%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2217%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2218%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2219%22+Y%3d%2214%22+%2f%3e%0d%0a++++++%3cTD+Style%3d%22Class703%</t>
  </si>
  <si>
    <t xml:space="preserve"> 22+Merge%3d%22False%22+RowSpan%3d%22%22+ColSpan%3d%22%22+Format%3d%22General%22+Width%3d%2224.75%22+Text%3d%22%22+Height%3d%2215%22+Align%3d%22Left%22+CellHasFormula%3d%22False%22+FontName%3d%22Calibri%22+WrapText%3d%22False%22+FontSize%3d%2211%22+X%3d%2220%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2221%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2222%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2224%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2225%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2226%22+Y%3d%2214%22+%2f%3e%0d%0a++++++%3cTD+Style%3d%22Class703%22+Merge%3d%22False%22+RowSpan%3d%22%22+ColSpan%3d%22%22+Format%3d%22General%22+Width%3d%2224.75%22+Text%3d%22%22+Height%3d%2215%22+Align%3d%22Left%22+CellHasFormula%3d%22False%22+FontName%3d%22Calibri%22+WrapText%3d%22False%22+FontSize%3d%2211%22+X%3d%2227%22+Y%3d%2214%22+%2f%3e%0d%0a++++++%3cTD+Style%3d%22Class704%22+Merge%3d%22False%22+RowSpan%3d%22%22+ColSpan%3d%22%22+Format%3d%22General%22+Width%3d%2224.75%22+Text%3d%22%22+Height%3d%2215%22+Align%3d%22Left%22+CellHasFormula%3d%22False%22+FontName%3d%22Calibri%22+WrapText%3d%22False%22+FontSize%3d%2211%22+X%3d%2228%22+Y%3d%2214%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2214%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2215%22+%2f%3e%0d%0a++++++%3cTD+Style%3d%22Class702%22+Merge%3d%22False%22+RowSpan%3d%22%22+ColSpan%3d%22%22+Format%3d%22General%22+Width%3d%2224.75%22+Text%3d%22%22+Height%3d%2215.75%22+Align%3d%22Left%22+CellHasFormula%3d%22False%22+FontName%3d%22Calibri%22+WrapText%3d%22False%22+FontSize%3d%2211%22+X%3d%222%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223%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224%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225%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226%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227%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228%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229%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2210%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2211%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2212%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2213%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2214%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2215%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2216%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2217%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2218%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2219%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2220%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2221%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2222%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2223%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2224%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2225%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2226%22+Y%3d%2215%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2227%22+Y%3d%2215%22+%2f%3e%0d%0a++++++%3cTD+Style%3d%22Class704%22+Merge%3d%22False%22+RowSpan%3d%22%22+ColSpan%3d%22%22+Format%3d%22General%22+Width%3d%2224.75%22+Text%3d%22%22+Height%3d%2215.75%22+Align%3d%22Left%22+CellHasFormula%3d%22False%22+FontName%3d%22Calibri%22+WrapText%3d%22False%22+FontSize%3d%2211%22+X%3d%2228%22+Y%3d%2215%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2215%22+%2f%3e%0d%0a++++%3c%2fTR%3e%0d%0a++++%3cTR%3e%0d%0a++++++%3cTD+Style%3d%22Class660%22+Merge%3d%22False%22+RowSpan%3d%22%22+ColSpan%3d%22%22+Format%3d%22General%22+Width%3d%2224.75%22+Text%3d%22%22+Height%3d%2218%22+Align%3d%22Left%22+CellHasFormula%3d%22False%22+FontName%3d%22Calibri%22+WrapText%3d%22False%22+FontSize%3d%2211%22+X%3d%221%22+Y%3d%2216%22+%2f%3e%0d%0a++++++%3cTD+Style%3d%22Class699%22+Merge%3d%22False%22+RowSpan%3d%22%22+ColSpan%3d%22%22+Format%3d%22General%22+Width%3d%2224.75%22+Text%3d%22%22+Height%3d%2218%22+Align%3d%22Left%22+CellHasFormula%3d%22False%22+FontName%3d%22Calibri%22+WrapText%3d%22False%22+FontSize%3d%2211%22+X%3d%222%22+Y%3d%2216%22+%2f%3e%0d%0a++++++%3cTD+Style%3d%22Class719%22+Merge%3d%22True%22+RowSpan%3d%22%22+ColSpan%3d%223%22+Format%3d%22General%22+Width%3d%2274.25%22+Text%3d%22Units%22+Height%3d%2218%22+Align%3d%22Center%22+CellHasFormula%3d%22False%22+FontName%3d%22Segoe+UI%22+WrapText%3d%22False%22+FontSize%3d%2211%22+X%3d%223%22+Y%3d%2216%22+%2f%3e%0d%0a++++++%3cTD+Style%3d%22Class720%22+Merge%3d%22True%22+RowSpan%3d%22%22+ColSpan%3d%224%22+Format%3d%22General%22+Width%3d%2299%22+Text%3d%22Fixed+Cost%22+Height%3d%2218%22+Align%3d%22Center%22+CellHasFormula%3d%22False%22+FontName%3d%22Segoe+UI%22+WrapText%3d%22False%22+FontSize%3d%2211%22+X%3d%226%22+Y%3d%2216%22+%2f%3e%0d%0a++++++%3cTD+Style%3d%22Class720%22+Merge%3d%22True%22+RowSpan%3d%22%22+ColSpan%3d%224%22+Format%3d%22General%22+Width%3d%2299%22+Text%3d%22Variable+Cost%22+Height%3d%2218%22+Align%3d%22Center%22+CellHasFormula%3d%22False%22+FontName%3d%22Segoe+UI%22+WrapText%3d%22False%22+FontSize%3d%2211%22+X%3d%2210%22+Y%3d%2216%22+%2f%3e%0d%0a++++++%3cTD+Style%3d%22Class720%22+Merge%3d%22True%22+RowSpan%3d%22%22+ColSpan%3d%224%22+Format%3d%22General%22+Width%3d%2299%22+Text%3d%22Total+Cost%22+Height%3d%2218%22+Align%3d%22Center%22+CellHasFormula%3d%22False%22+FontName%3d%22Segoe+UI%22+WrapText%3d%22False%22+FontSize%3d%2211%22+X%3d%2214%22+Y%3d%2216%22+%2f%3e%0d%0a++++++%3cTD+Style%3d%22Class720%22+Merge%3d%22True%22+RowSpan%3d%22%22+ColSpan%3d%225%22+Format%3d%22General%22+Width%3d%22123.75%22+Text%3d%22Revenue%22+Height%3d%2218%22+Align%3d%22Center%22+CellHasFormula%3d%22False%22+FontName%3d%22Segoe+UI%22+WrapText%3d%22False%22+FontSize%3d%2211%22+X%3d%2218%22+Y%3d%2216%22+%2f%3e%0d%0a++++++%3cTD+Style%3d%22Class720%22+Merge%3d%22True%22+RowSpan%3d%22%22+ColSpan%3d%225%22+Format%3d%22General%22+Width%3d%22123.75%22+Text%3d%22Profit%22+Height%3d%2218%22+Align%3d%22Center%22+CellHasFormula%3d%22False%22+FontName%3d%22Segoe+UI%22+WrapText%3d%22False%22+FontSize%3d%2211%22+X%3d%2223%22+Y%3d%2216%22+%2f%3e%0d%0a++++++%3cTD+Style%3d%22Class699%22+Merge%3d%22False%22+RowSpan%3d%22%22+ColSpan%3d%22%22+Format%3d%22General%22+Width%3d%2224.75%22+Text%3d%22%22+Height%3d%2218%22+Align%3d%22Left%22+CellHasFormula%3d%22False%22+FontName%3d%22Calibri%22+WrapText%3d%22False%22+FontSize%3d%2211%22+X%3d%2228%22+Y%3d%2216%22+%2f%3e%0d%0a++++++%3cTD+Style%3d%22Class662%22+Merge%3d%22False%22+RowSpan%3d%22%22+ColSpan%3d%22%22+Format%3d%22General%22+Width%3d%2224.75%22+Text%3d%22%22+Height%3d%2218%22+Align%3d%22Left%22+CellHasFormula%3d%22False%22+FontName%3d%22Calibri%22+WrapText%3d%22False%22+FontSize%3d%2211%22+X%3d%2229%22+Y%3d%2216%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2217%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222%22+Y%3d%2217%22+%2f%3e%0d%0a++++++%3cTD+Style%3d%22Class721%22+Merge%3d%22True%22+RowSpan%3d%22%22+ColSpan%3d%223%22+Format%3d%22%23%2c%23%230%22+Width%3d%2274.25%22+Text%3d%22%22+Height%3d%2215.75%22+Align%3d%22Center%22+CellHasFormula%3d%22True%22+FontName%3d%22Calibri%22+WrapText%3d%22False%22+FontSize%3d%2211%22+X%3d%223%22+Y%3d%2217%22+%2f%3e%0d%0a++++++%3cTD+Style%3d%22Class722%22+Merge%3d%22True%22+RowSpan%3d%22%22+ColSpan%3d%224%22+Format%3d%22%23%2c%23%230.00%22+Width%3d%2299%22+Text%3d%22%22+Height%3d%2215.75%22+Align%3d%22Center%22+CellHasFormula%3d%22True%22+FontName%3d%22Calibri%22+WrapText%3d%22False%22+FontSize%3d%2211%22+X%3d%226%22+Y%3d%2217%22+%2f%3e%0d%0a++++++%3cTD+Style%3d%22Class722%22+Merge%3d%22True%22+RowSpan%3d%22%22+ColSpan%3d%224%22+Format%3d%22%23%2c%23%230.00%22+Width%3d%2299%22+Text%3d%22%22+Height%3d%2215.75%22+Align%3d%22Center%22+CellHasFormula%3d%22True%22+FontName%3d%22Calibri%22+WrapText%3d%22False%22+FontSize%3d%2211%22+X%3d%2210%22+Y%3d%2217%22+%2f%3e%0d%0a++++++%3cTD+Style%3d%22Class722%22+Merge%3d%22True%22+RowSpan%3d%22%22+ColSpan%3d%224%22+Format%3d%22%23%2c%23%230.00%22+Width%3d%2299%22+Text%3d%22%22+Height%3d%2215.75%22+Align%3d%22Center%22+CellHasFormula%3d%22True%22+FontName%3d%22Calibri%22+WrapText%3d%22False%22+FontSize%3d%2211%22+X%3d%2214%22+Y%3d%2217%22+%2f%3e%0d%0a++++++%3cTD+Style%3d%22Class722%22+Merge%3d%22True%22+RowSpan%3d%22%22+ColSpan%3d%225%22+Format%3d%22%23%2c%23%230.00%22+Width%3d%22123.75%22+Text%3d%22%22+Height%3d%2215.75%22+Align%3d%22Center%22+CellHasFormula%3d%22True%22+FontName%3d%22Calibri%22+WrapText%3d%22False%22+FontSize%3d%2211%22+X%3d%2218%22+Y%3d%2217%22+%2f%3e%0d%0a++++++%3cTD+Style%3d%22Class722%22+Merge%3d%22True%22+RowSpan%3d%22%22+ColSpan%3d%225%22+Format%3d%22%23%2c%23%230.00%22+Width%3d%22123.75%22+Text%3d%22%22+Height%3d%2215.75%22+Align%3d%22Center%22+CellHasFormula%3d%22True%22+FontName%3d%22Calibri%22+WrapText%3d%22False%22+FontSize%3d%2211%22+X%3d%2223%22+Y%3d%2217%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2228%22+Y%3d%2217%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2217%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2218%22+%2f%3e%0d%0a++++++%3cTD+Style%3d%22Class723%22+Merge%3d%22True%22+RowSpan%3d%22%22+ColSpan%3d%223%22+Format%3d%22%23%2c%23%230%22+Width%3d%2274.25%22+Text%3d%22%22+Height%3d%2215%22+Align%3d%22Center%22+CellHasFormula%3d%22True%22+FontName%3d%22Calibri%22+WrapText%3d%22False%22+FontSize%3d%2211%22+X%3d%223%22+Y%3d%2218%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226%22+Y%3d%2218%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2210%22+Y%3d%2218%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2214%22+Y%3d%2218%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2218%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2218%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2219%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2219%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2219%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2219%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2219%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2219%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2219%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2219%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2219%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2220%22+%2f%3e%0d%0a++++++%3cTD+Style%3d%22Class723%22+Merge%3d%22True%22+RowSpan%3d%22%22+ColSpan%3d%223%22+Format%3d%22%23%2c%23%230%22+Width%3d%2274.25%22+Text%3d%22%22+Height%3d%2215%22+Align%3d%22Center%22+CellHasFormula%3d%22True%22+FontName%3d%22Calibri%22+WrapText%3d%22False%22+FontSize%3d%2211%22+X%3d%223%22+Y%3d%2220%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226%22+Y%3d%2220%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2210%22+Y%3d%2220%22+%2f%3e%0d%0a++++++%3cTD+Style%3d%22Class724%22+Merge%3d%22True%22+RowSpan%3d%22%22+ColSpan%3d%224%22+Format%3d%22%23%2c%23%230.00%22+Width%3d%2299%22+Text%3d%22%22+Height%3d%2215%22+Align%3d%22Center%22+CellHasFormula%3d%22True%22+FontName%3d%22Calibri%22+WrapText%3d%22False%22+FontSize%3d%2211%22+X%3d%2214%22+Y%3d%2220%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2220%22+%2f%3e%0d%0a++++++%3cTD+Style%3d%22Class724%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2220%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2221%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</t>
  </si>
  <si>
    <t xml:space="preserve"> 222%22+Y%3d%2222%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2223%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2224%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2224%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2225%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2225%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2226%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2226%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2226%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2227%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2227%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2227%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2228%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2228%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2228%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2228%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2228%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2228%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2229%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2229%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2229%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2229%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2229%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2229%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2229%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2229%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2229%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2230%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2230%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2231%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2232%22+%2f%3e%0d%0a++++++%3cTD+Style%3d%22Class727%22+Merge%3d%22True%22+RowSpan%3d%22%22+ColSpan</t>
  </si>
  <si>
    <t xml:space="preserve"> %3d%223%22+Format%3d%22%23%2c%23%230%22+Width%3d%2274.25%22+Text%3d%22%22+Height%3d%2215%22+Align%3d%22Center%22+CellHasFormula%3d%22True%22+FontName%3d%22Calibri%22+WrapText%3d%22False%22+FontSize%3d%2211%22+X%3d%223%22+Y%3d%2232%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2233%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2234%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2234%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2235%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2235%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2235%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2236%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2236%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2236%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2237%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2237%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2237%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2237%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2237%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2237%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2238%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2238%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2238%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2238%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2238%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2238%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2238%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2238%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2238%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2239%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2239%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2239%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2239%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2239%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2239%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2239%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2239%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2239%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2239%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2240%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2240%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2240%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2240%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2240%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2240%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2240%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2241%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2241%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2241%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2241%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2241%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2241%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2241%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2241%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2241%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2242%22+%2f%3e%0d%0a++++++%3cTD+Style%3d%22Class727%22+Merge%3d%22True%22+RowSpan%3d%22%22+ColSpan%3d%223%22+Format%3d%22%23%2c%23%230%22+Width%3d%2274.25%22+Text%3d%22%22+Height%3d%2215%22+Align%3d%22Center%</t>
  </si>
  <si>
    <t xml:space="preserve"> 22+CellHasFormula%3d%22True%22+FontName%3d%22Calibri%22+WrapText%3d%22False%22+FontSize%3d%2211%22+X%3d%223%22+Y%3d%2242%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2242%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2242%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2242%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2242%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2242%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2243%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2243%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2243%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2243%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2243%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2243%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2243%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2243%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2243%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2244%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2244%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2244%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2244%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2244%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2244%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2244%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2245%22+%2f%3e%0d%0a++++++%3cTD+Style%3d%22Class725%22+Merge%3d%22True%22+RowSpan%3d%22%22+ColSpan%3d%223%22+Format%3d%22%23%2c%23%230%22+Width%3d%2274.25%22+Text%3d%22%22+Height%3d%2215%22+Align%3d%22Center%22+CellHasFormula%3d%22True%22+FontName%3d%22Calibri%22+WrapText%3d%22False%22+FontSize%3d%2211%22+X%3d%223%22+Y%3d%2245%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226%22+Y%3d%2245%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2210%22+Y%3d%2245%22+%2f%3e%0d%0a++++++%3cTD+Style%3d%22Class726%22+Merge%3d%22True%22+RowSpan%3d%22%22+ColSpan%3d%224%22+Format%3d%22%23%2c%23%230.00%22+Width%3d%2299%22+Text%3d%22%22+Height%3d%2215%22+Align%3d%22Center%22+CellHasFormula%3d%22True%22+FontName%3d%22Calibri%22+WrapText%3d%22False%22+FontSize%3d%2211%22+X%3d%2214%22+Y%3d%2245%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2245%22+%2f%3e%0d%0a++++++%3cTD+Style%3d%22Class726%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2245%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2245%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2245%22+%2f%3e%0d%0a++++%3c%2fTR%3e%0d%0a++++%3cTR%3e%0d%0a++++++%3cTD+Style%3d%22Class660%22+Merge%3d%22False%22+RowSpan%3d%22%22+ColSpan%3d%22%22+Format%3d%22General%22+Width%3d%2224.75%22+Text%3d%22%22+Height%3d%2215%22+Align%3d%22Left%22+CellHasFormula%3d%22False%22+FontName%3d%22Calibri%22+WrapText%3d%22False%22+FontSize%3d%2211%22+X%3d%221%22+Y%3d%2246%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222%22+Y%3d%2246%22+%2f%3e%0d%0a++++++%3cTD+Style%3d%22Class727%22+Merge%3d%22True%22+RowSpan%3d%22%22+ColSpan%3d%223%22+Format%3d%22%23%2c%23%230%22+Width%3d%2274.25%22+Text%3d%22%22+Height%3d%2215%22+Align%3d%22Center%22+CellHasFormula%3d%22True%22+FontName%3d%22Calibri%22+WrapText%3d%22False%22+FontSize%3d%2211%22+X%3d%223%22+Y%3d%2246%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226%22+Y%3d%2246%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2210%22+Y%3d%2246%22+%2f%3e%0d%0a++++++%3cTD+Style%3d%22Class728%22+Merge%3d%22True%22+RowSpan%3d%22%22+ColSpan%3d%224%22+Format%3d%22%23%2c%23%230.00%22+Width%3d%2299%22+Text%3d%22%22+Height%3d%2215%22+Align%3d%22Center%22+CellHasFormula%3d%22True%22+FontName%3d%22Calibri%22+WrapText%3d%22False%22+FontSize%3d%2211%22+X%3d%2214%22+Y%3d%2246%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2218%22+Y%3d%2246%22+%2f%3e%0d%0a++++++%3cTD+Style%3d%22Class728%22+Merge%3d%22True%22+RowSpan%3d%22%22+ColSpan%3d%225%22+Format%3d%22%23%2c%23%230.00%22+Width%3d%22123.75%22+Text%3d%22%22+Height%3d%2215%22+Align%3d%22Center%22+CellHasFormula%3d%22True%22+FontName%3d%22Calibri%22+WrapText%3d%22False%22+FontSize%3d%2211%22+X%3d%2223%22+Y%3d%2246%22+%2f%3e%0d%0a++++++%3cTD+Style%3d%22Class699%22+Merge%3d%22False%22+RowSpan%3d%22%22+ColSpan%3d%22%22+Format%3d%22General%22+Width%3d%2224.75%22+Text%3d%22%22+Height%3d%2215%22+Align%3d%22Left%22+CellHasFormula%3d%22False%22+FontName%3d%22Calibri%22+WrapText%3d%22False%22+FontSize%3d%2211%22+X%3d%2228%22+Y%3d%2246%22+%2f%3e%0d%0a++++++%3cTD+Style%3d%22Class662%22+Merge%3d%22False%22+RowSpan%3d%22%22+ColSpan%3d%22%22+Format%3d%22General%22+Width%3d%2224.75%22+Text%3d%22%22+Height%3d%2215%22+Align%3d%22Left%22+CellHasFormula%3d%22False%22+FontName%3d%22Calibri%22+WrapText%3d%22False%22+FontSize%3d%2211%22+X%3d%2229%22+Y%3d%2246%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2247%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222%22+Y%3d%2247%22+%2f%3e%0d%0a++++++%3cTD+Style%3d%22Class729%22+Merge%3d%22True%22+RowSpan%3d%22%22+ColSpan%3d%223%22+Format%3d%22%23%2c%23%230%22+Width%3d%2274.25%22+Text%3d%22%22+Height%3d%2215.75%22+Align%3d%22Center%22+CellHasFormula%3d%22True%22+FontName%3d%22Calibri%22+WrapText%3d%22False%22+FontSize%3d%2211%22+X%3d%223%22+Y%3d%2247%22+%2f%3e%0d%0a++++++%3cTD+Style%3d%22Class730%22+Merge%3d%22True%22+RowSpan%3d%22%22+ColSpan%3d%224%22+Format%3d%22%23%2c%23%230.00%22+Width%3d%2299%22+Text%3d%22%22+Height%3d%2215.75%22+Align%3d%22Center%22+CellHasFormula%3d%22True%22+FontName%3d%22Calibri%22+WrapText%3d%22False%22+FontSize%3d%2211%22+X%3d%226%22+Y%3d%2247%22+%2f%3e%0d%0a++++++%3cTD+Style%3d%22Class730%22+Merge%3d%22True%22+RowSpan%3d%22%22+ColSpan%3d%224%22+Format%3d%22%23%2c%23%230.00%22+Width%3d%2299%22+Text%3d%22%22+Height%3d%2215.75%22+Align%3d%22Center%22+CellHasFormula%3d%22True%22+FontName%3d%22Calibri%22+WrapText%3d%22False%22+FontSize%3d%2211%22+X%3d%2210%22+Y%3d%2247%22+%2f%3e%0d%0a++++++%3cTD+Style%3d%22Class730%22+Merge%3d%22True%22+RowSpan%3d%22%22+ColSpan%3d%224%22+Format%3d%22%23%2c%23%230.00%22+Width%3d%2299%22+Text%3d%22%22+Height%3d%2215.75%22+Align%3d%22Center%22+CellHasFormula%3d%22True%22+FontName%3d%22Calibri%22+WrapText%3d%22False%22+FontSize%3d%2211%22+X%3d%2214%22+Y%3d%2247%22+%2f%3e%0d%0a++++++%3cTD+Style%3d%22Class730%22+Merge%3d%22True%22+RowSpan%3d%22%22+ColSpan%3d%225%22+Format%3d%22%23%2c%23%230.00%22+Width%3d%22123.75%22+Text%3d%22%22+Height%3d%2215.75%22+Align%3d%22Center%22+CellHasFormula%3d%22True%22+FontName%3d%22Calibri%22+WrapText%3d%22False%22+FontSize%3d%2211%22+X%3d%2218%22+Y%3d%2247%22+%2f%3e%0d%0a++++++%3cTD+Style%3d%22Class730%22+Merge%3d%22True%22+RowSpan%3d%22%22+ColSpan%3d%225%22+Format%3d%22%23%2c%23%230.00%22+Width%3d%22123.75%22+Text%3d%22%22+Height%3d%2215.75%22+Align%3d%22Center%22+CellHasFormula%3d%22True%22+FontName%3d%22Calibri%22+WrapText%3d%22False%22+FontSize%3d%2211%22+X%3d%2223%22+Y%3d%2247%22+%2f%3e%0d%0a++++++%3cTD+Style%3d%22Class699%22+Merge%3d%22False%22+RowSpan%3d%22%22+ColSpan%3d%22%22+Format%3d%22General%22+Width%3d%2224.75%22+Text%3d%22%22+Height%3d%2215.75%22+Align%3d%22Left%22+CellHasFormula%3d%22False%22+FontName%3d%22Calibri%22+WrapText%3d%22False%22+FontSize%3d%2211%22+X%3d%2228%22+Y%3d%2247%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2247%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2248%22+%2f%3e%0d%0a++++++%3cTD+Style%3d%22Class702%22+Merge%3d%22False%22+RowSpan%3d%22%22+ColSpan%3d%22%22+Format%3d%22General%22+Width%3d%2224.75%22+Text%3d%22%22+Height%3d%2215.75%22+Align%3d%22Left%22+CellHasFormula%3d%22False%22+FontName%3d%22Calibri%22+WrapText%3d%22False%22+FontSize%3d%2211%22+X%3d%222%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223%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224%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225%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226%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227%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228%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229%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2210%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2211%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2212%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2213%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2214%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2215%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2216%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2217%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2218%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2219%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2220%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2221%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2222%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2223%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2224%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2225%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2226%22+Y%3d%2248%22+%2f%3e%0d%0a++++++%3cTD+Style%3d%22Class697%22+Merge%3d%22False%22+RowSpan%3d%22%22+ColSpan%3d%22%22+Format%3d%22General%22+Width%3d%2224.75%22+Text%3d%22%22+Height%3d%2215.75%22+Align%3d%22Left%22+CellHasFormula%3d%22False%22+FontName%3d%22Calibri%22+WrapText%3d%22False%22+FontSize%3d%2211%22+X%3d%2227%22+Y%3d%2248%22+%2f%3e%0d%0a++++++%3cTD+Style%3d%22Class704%22+Merge%3d%22False%22+RowSpan%3d%22%22+ColSpan%3d%22%22+Format%3d%22General%22+Width%3d%2224.75%22+Text%3d%22%22+Height%3d%2215.75%22+Align%3d%22Left%22+CellHasFormula%3d%22False%22+FontName%3d%22Calibri%22+WrapText%3d%22False%22+FontSize%3d%2211%22+X%3d%2228%22+Y%3d%2248%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2248%22+%2f%3e%0d%0a++++%3c%2fTR%3e%0d%0a++++%3cTR%3e%0d%0a++++++%3cTD+Style%3d%22Class660%22+Merge%3d%22False%22+RowSpan%3d%22%22+ColSpan%3d%22%22+Format%3d%22General%22+Width%3d%2224.75%22+Text%3d%22%22+Height%3d%2215.75%22+Align%3d%22Left%22+CellHasFormula%3d%22False%22+FontName%3d%22Calibri%22+WrapText%3d%22False%22+FontSize%3d%2211%22+X%3d%221%22+Y%3d%2249%22+%2f%3e%0d%0a++++++%3cTD+Style%3d%22Class731%22+Merge%3d%22False%22+RowSpan%3d%22%22+ColSpan%3d%22%22+Format%3d%22General%22+Width%3d%2224.75%22+Text%3d%22%22+Height%3d%2215.75%22+Align%3d%22Left%22+CellHasFormula%3d%22False%22+FontName%3d%22Calibri%22+WrapText%3d%22False%22+FontSize%3d%2211%22+X%3d%222%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223%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224%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225%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226%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227%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228%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229%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2210%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2211%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2212%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2213%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2214%22+Y%3d%2249%22+%2f%3e%0d%0a++++++%3cTD+Style%3d%22Class718%22+Merge%3d%22False%22+RowSpan%3d%22%22+ColSpan%3d%22%22+Format%3d%22General%22+Width%3d%2224.75%22+Text%3</t>
  </si>
  <si>
    <t xml:space="preserve"> d%22%22+Height%3d%2215.75%22+Align%3d%22Left%22+CellHasFormula%3d%22False%22+FontName%3d%22Calibri%22+WrapText%3d%22False%22+FontSize%3d%2211%22+X%3d%2215%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2216%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2217%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2218%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2219%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2220%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2221%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2222%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2223%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2224%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2225%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2226%22+Y%3d%2249%22+%2f%3e%0d%0a++++++%3cTD+Style%3d%22Class718%22+Merge%3d%22False%22+RowSpan%3d%22%22+ColSpan%3d%22%22+Format%3d%22General%22+Width%3d%2224.75%22+Text%3d%22%22+Height%3d%2215.75%22+Align%3d%22Left%22+CellHasFormula%3d%22False%22+FontName%3d%22Calibri%22+WrapText%3d%22False%22+FontSize%3d%2211%22+X%3d%2227%22+Y%3d%2249%22+%2f%3e%0d%0a++++++%3cTD+Style%3d%22Class732%22+Merge%3d%22False%22+RowSpan%3d%22%22+ColSpan%3d%22%22+Format%3d%22General%22+Width%3d%2224.75%22+Text%3d%22%22+Height%3d%2215.75%22+Align%3d%22Left%22+CellHasFormula%3d%22False%22+FontName%3d%22Calibri%22+WrapText%3d%22False%22+FontSize%3d%2211%22+X%3d%2228%22+Y%3d%2249%22+%2f%3e%0d%0a++++++%3cTD+Style%3d%22Class662%22+Merge%3d%22False%22+RowSpan%3d%22%22+ColSpan%3d%22%22+Format%3d%22General%22+Width%3d%2224.75%22+Text%3d%22%22+Height%3d%2215.75%22+Align%3d%22Left%22+CellHasFormula%3d%22False%22+FontName%3d%22Calibri%22+WrapText%3d%22False%22+FontSize%3d%2211%22+X%3d%2229%22+Y%3d%2249%22+%2f%3e%0d%0a++++%3c%2fTR%3e%0d%0a++++%3cTR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221%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223%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224%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225%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226%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227%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228%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229%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2210%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2211%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2212%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2213%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2214%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2215%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2216%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2217%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2218%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2219%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2220%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2221%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2222%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2223%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2224%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2225%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2226%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2227%22+Y%3d%2250%22+%2f%3e%0d%0a++++++%3cTD+Style%3d%22Class693%22+Merge%3d%22False%22+RowSpan%3d%22%22+ColSpan%3d%22%22+Format%3d%22General%22+Width%3d%2224.75%22+Text%3d%22%22+Height%3d%2215.75%22+Align%3d%22Left%22+CellHasFormula%3d%22False%22+FontName%3d%22Calibri%22+WrapText%3d%22False%22+FontSize%3d%2211%22+X%3d%2228%22+Y%3d%2250%22+%2f%3e%0d%0a++++++%3cTD+Style%3d%22Class658%22+Merge%3d%22False%22+RowSpan%3d%22%22+ColSpan%3d%22%22+Format%3d%22General%22+Width%3d%2224.75%22+Text%3d%22%22+Height%3d%2215.75%22+Align%3d%22Left%22+CellHasFormula%3d%22False%22+FontName%3d%22Calibri%22+WrapText%3d%22False%22+FontSize%3d%2211%22+X%3d%2229%22+Y%3d%2250%22+%2f%3e%0d%0a++++%3c%2fTR%3e%0d%0a++%3c%2fTable%3e%0d%0a%3c%2fTables%3e</t>
  </si>
  <si>
    <t>https://www4.spreadsheetweb.com/SpreadSheetWEB/Output.aspx?ApplicationId=53555cb2-d802-496b-8fd2-61526d285124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</si>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</sst>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1"/>
      <color theme="1"/>
      <name val="Segoe UI"/>
      <family val="2"/>
      <charset val="162"/>
    </font>
    <font>
      <sz val="11"/>
      <color theme="1"/>
      <name val="Segoe UI"/>
      <family val="2"/>
      <charset val="162"/>
    </font>
    <font>
      <i/>
      <sz val="11"/>
      <color theme="1"/>
      <name val="Segoe UI"/>
      <family val="2"/>
      <charset val="162"/>
    </font>
    <font>
      <b/>
      <sz val="16"/>
      <name val="Segoe UI"/>
      <family val="2"/>
      <charset val="162"/>
    </font>
    <font>
      <i/>
      <sz val="11"/>
      <color theme="1"/>
      <name val="Arial"/>
      <family val="2"/>
      <charset val="162"/>
    </font>
    <font>
      <u/>
      <sz val="9"/>
      <color rgb="FF0070C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E1E9F3"/>
        <bgColor indexed="64"/>
      </patternFill>
    </fill>
  </fills>
  <borders count="33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/>
    <xf numFmtId="0" fontId="4" fillId="2" borderId="0" xfId="0" applyFont="1" applyFill="1" applyBorder="1"/>
    <xf numFmtId="3" fontId="0" fillId="0" borderId="0" xfId="0" applyNumberFormat="1"/>
    <xf numFmtId="0" fontId="0" fillId="3" borderId="0" xfId="0" applyFill="1" applyBorder="1"/>
    <xf numFmtId="0" fontId="0" fillId="5" borderId="3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9" xfId="0" applyFill="1" applyBorder="1"/>
    <xf numFmtId="0" fontId="6" fillId="5" borderId="0" xfId="0" applyFont="1" applyFill="1" applyBorder="1"/>
    <xf numFmtId="0" fontId="0" fillId="5" borderId="0" xfId="0" applyFill="1" applyBorder="1" applyAlignment="1">
      <alignment horizontal="right" indent="2"/>
    </xf>
    <xf numFmtId="4" fontId="0" fillId="5" borderId="0" xfId="0" applyNumberFormat="1" applyFill="1" applyBorder="1" applyAlignment="1">
      <alignment horizontal="righ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5" borderId="3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3" fontId="0" fillId="3" borderId="0" xfId="0" applyNumberFormat="1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4" xfId="0" applyFill="1" applyBorder="1"/>
    <xf numFmtId="3" fontId="0" fillId="3" borderId="4" xfId="0" applyNumberFormat="1" applyFill="1" applyBorder="1"/>
    <xf numFmtId="0" fontId="0" fillId="3" borderId="31" xfId="0" applyFill="1" applyBorder="1"/>
    <xf numFmtId="0" fontId="10" fillId="2" borderId="0" xfId="0" applyFont="1" applyFill="1" applyBorder="1" applyAlignment="1"/>
    <xf numFmtId="0" fontId="0" fillId="3" borderId="0" xfId="0" applyNumberFormat="1" applyFill="1" applyBorder="1"/>
    <xf numFmtId="0" fontId="2" fillId="0" borderId="0" xfId="0" applyFont="1" applyFill="1"/>
    <xf numFmtId="0" fontId="0" fillId="0" borderId="0" xfId="0" applyFill="1"/>
    <xf numFmtId="0" fontId="0" fillId="2" borderId="2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0" borderId="0" xfId="0" applyFont="1" applyFill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4" fontId="0" fillId="6" borderId="32" xfId="0" applyNumberFormat="1" applyFill="1" applyBorder="1" applyAlignment="1">
      <alignment horizontal="left" vertical="center"/>
    </xf>
    <xf numFmtId="4" fontId="0" fillId="6" borderId="11" xfId="0" applyNumberFormat="1" applyFill="1" applyBorder="1" applyAlignment="1">
      <alignment horizontal="left" vertical="center"/>
    </xf>
    <xf numFmtId="4" fontId="0" fillId="6" borderId="12" xfId="0" applyNumberForma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4" fontId="0" fillId="0" borderId="23" xfId="0" applyNumberFormat="1" applyBorder="1" applyAlignment="1">
      <alignment horizontal="right" vertical="center"/>
    </xf>
    <xf numFmtId="4" fontId="0" fillId="0" borderId="24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4" fontId="0" fillId="0" borderId="20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top" wrapText="1"/>
    </xf>
    <xf numFmtId="4" fontId="0" fillId="8" borderId="20" xfId="0" applyNumberFormat="1" applyFill="1" applyBorder="1" applyAlignment="1">
      <alignment horizontal="center"/>
    </xf>
    <xf numFmtId="4" fontId="0" fillId="8" borderId="21" xfId="0" applyNumberFormat="1" applyFill="1" applyBorder="1" applyAlignment="1">
      <alignment horizontal="center"/>
    </xf>
    <xf numFmtId="0" fontId="5" fillId="4" borderId="22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 vertical="top" wrapText="1"/>
    </xf>
    <xf numFmtId="4" fontId="0" fillId="8" borderId="17" xfId="0" applyNumberFormat="1" applyFill="1" applyBorder="1" applyAlignment="1">
      <alignment horizontal="center"/>
    </xf>
    <xf numFmtId="4" fontId="0" fillId="8" borderId="18" xfId="0" applyNumberFormat="1" applyFill="1" applyBorder="1" applyAlignment="1">
      <alignment horizontal="center"/>
    </xf>
    <xf numFmtId="4" fontId="0" fillId="7" borderId="17" xfId="0" applyNumberFormat="1" applyFill="1" applyBorder="1" applyAlignment="1">
      <alignment horizontal="center"/>
    </xf>
    <xf numFmtId="4" fontId="0" fillId="7" borderId="18" xfId="0" applyNumberFormat="1" applyFill="1" applyBorder="1" applyAlignment="1">
      <alignment horizontal="center"/>
    </xf>
    <xf numFmtId="4" fontId="0" fillId="5" borderId="17" xfId="0" applyNumberFormat="1" applyFill="1" applyBorder="1" applyAlignment="1">
      <alignment horizontal="center"/>
    </xf>
    <xf numFmtId="4" fontId="0" fillId="5" borderId="18" xfId="0" applyNumberFormat="1" applyFill="1" applyBorder="1" applyAlignment="1">
      <alignment horizontal="center"/>
    </xf>
    <xf numFmtId="4" fontId="0" fillId="8" borderId="14" xfId="0" applyNumberFormat="1" applyFill="1" applyBorder="1" applyAlignment="1">
      <alignment horizontal="center"/>
    </xf>
    <xf numFmtId="3" fontId="0" fillId="7" borderId="16" xfId="0" applyNumberFormat="1" applyFill="1" applyBorder="1" applyAlignment="1">
      <alignment horizontal="center"/>
    </xf>
    <xf numFmtId="3" fontId="0" fillId="7" borderId="17" xfId="0" applyNumberFormat="1" applyFill="1" applyBorder="1" applyAlignment="1">
      <alignment horizontal="center"/>
    </xf>
    <xf numFmtId="3" fontId="0" fillId="8" borderId="16" xfId="0" applyNumberFormat="1" applyFill="1" applyBorder="1" applyAlignment="1">
      <alignment horizontal="center"/>
    </xf>
    <xf numFmtId="3" fontId="0" fillId="8" borderId="17" xfId="0" applyNumberFormat="1" applyFill="1" applyBorder="1" applyAlignment="1">
      <alignment horizontal="center"/>
    </xf>
    <xf numFmtId="3" fontId="0" fillId="8" borderId="19" xfId="0" applyNumberFormat="1" applyFill="1" applyBorder="1" applyAlignment="1">
      <alignment horizontal="center"/>
    </xf>
    <xf numFmtId="3" fontId="0" fillId="8" borderId="20" xfId="0" applyNumberFormat="1" applyFill="1" applyBorder="1" applyAlignment="1">
      <alignment horizontal="center"/>
    </xf>
    <xf numFmtId="4" fontId="1" fillId="5" borderId="23" xfId="0" applyNumberFormat="1" applyFont="1" applyFill="1" applyBorder="1" applyAlignment="1">
      <alignment horizontal="right" indent="2"/>
    </xf>
    <xf numFmtId="4" fontId="1" fillId="5" borderId="24" xfId="0" applyNumberFormat="1" applyFont="1" applyFill="1" applyBorder="1" applyAlignment="1">
      <alignment horizontal="right" indent="2"/>
    </xf>
    <xf numFmtId="0" fontId="5" fillId="4" borderId="23" xfId="0" applyFon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3" fontId="0" fillId="5" borderId="17" xfId="0" applyNumberFormat="1" applyFill="1" applyBorder="1" applyAlignment="1">
      <alignment horizontal="center"/>
    </xf>
    <xf numFmtId="4" fontId="0" fillId="7" borderId="14" xfId="0" applyNumberFormat="1" applyFill="1" applyBorder="1" applyAlignment="1">
      <alignment horizontal="right" indent="2"/>
    </xf>
    <xf numFmtId="4" fontId="0" fillId="7" borderId="15" xfId="0" applyNumberFormat="1" applyFill="1" applyBorder="1" applyAlignment="1">
      <alignment horizontal="right" indent="2"/>
    </xf>
    <xf numFmtId="4" fontId="0" fillId="7" borderId="17" xfId="0" applyNumberFormat="1" applyFill="1" applyBorder="1" applyAlignment="1">
      <alignment horizontal="right" indent="2"/>
    </xf>
    <xf numFmtId="4" fontId="0" fillId="7" borderId="18" xfId="0" applyNumberFormat="1" applyFill="1" applyBorder="1" applyAlignment="1">
      <alignment horizontal="right" indent="2"/>
    </xf>
    <xf numFmtId="3" fontId="0" fillId="7" borderId="17" xfId="0" applyNumberFormat="1" applyFill="1" applyBorder="1" applyAlignment="1">
      <alignment horizontal="right" indent="2"/>
    </xf>
    <xf numFmtId="3" fontId="0" fillId="7" borderId="18" xfId="0" applyNumberFormat="1" applyFill="1" applyBorder="1" applyAlignment="1">
      <alignment horizontal="right" indent="2"/>
    </xf>
    <xf numFmtId="4" fontId="0" fillId="7" borderId="20" xfId="0" applyNumberFormat="1" applyFill="1" applyBorder="1" applyAlignment="1">
      <alignment horizontal="right" indent="2"/>
    </xf>
    <xf numFmtId="4" fontId="0" fillId="7" borderId="21" xfId="0" applyNumberFormat="1" applyFill="1" applyBorder="1" applyAlignment="1">
      <alignment horizontal="right" indent="2"/>
    </xf>
    <xf numFmtId="0" fontId="5" fillId="4" borderId="24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3" fontId="0" fillId="8" borderId="13" xfId="0" applyNumberFormat="1" applyFill="1" applyBorder="1" applyAlignment="1">
      <alignment horizontal="center"/>
    </xf>
    <xf numFmtId="3" fontId="0" fillId="8" borderId="14" xfId="0" applyNumberFormat="1" applyFill="1" applyBorder="1" applyAlignment="1">
      <alignment horizontal="center"/>
    </xf>
    <xf numFmtId="4" fontId="0" fillId="8" borderId="1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EF3F8"/>
      <color rgb="FFECF1F8"/>
      <color rgb="FFE9EFF7"/>
      <color rgb="FFE1E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81519799630045"/>
          <c:y val="3.3622712575741356E-2"/>
          <c:w val="0.59413544212145897"/>
          <c:h val="0.8755462465223085"/>
        </c:manualLayout>
      </c:layout>
      <c:lineChart>
        <c:grouping val="standard"/>
        <c:varyColors val="0"/>
        <c:ser>
          <c:idx val="0"/>
          <c:order val="0"/>
          <c:tx>
            <c:strRef>
              <c:f>Calculations!$J$2</c:f>
              <c:strCache>
                <c:ptCount val="1"/>
                <c:pt idx="0">
                  <c:v>Fixed Cost</c:v>
                </c:pt>
              </c:strCache>
            </c:strRef>
          </c:tx>
          <c:marker>
            <c:symbol val="none"/>
          </c:marker>
          <c:cat>
            <c:numRef>
              <c:f>Calculations!$I$3:$I$33</c:f>
              <c:numCache>
                <c:formatCode>#,##0</c:formatCode>
                <c:ptCount val="31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</c:numCache>
            </c:numRef>
          </c:cat>
          <c:val>
            <c:numRef>
              <c:f>Calculations!$J$3:$J$33</c:f>
              <c:numCache>
                <c:formatCode>General</c:formatCode>
                <c:ptCount val="31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500</c:v>
                </c:pt>
                <c:pt idx="21">
                  <c:v>500</c:v>
                </c:pt>
                <c:pt idx="22">
                  <c:v>500</c:v>
                </c:pt>
                <c:pt idx="23">
                  <c:v>500</c:v>
                </c:pt>
                <c:pt idx="24">
                  <c:v>500</c:v>
                </c:pt>
                <c:pt idx="25">
                  <c:v>500</c:v>
                </c:pt>
                <c:pt idx="26">
                  <c:v>500</c:v>
                </c:pt>
                <c:pt idx="27">
                  <c:v>500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Calculations!$K$2</c:f>
              <c:strCache>
                <c:ptCount val="1"/>
                <c:pt idx="0">
                  <c:v>Variable Cost</c:v>
                </c:pt>
              </c:strCache>
            </c:strRef>
          </c:tx>
          <c:marker>
            <c:symbol val="none"/>
          </c:marker>
          <c:cat>
            <c:numRef>
              <c:f>Calculations!$I$3:$I$33</c:f>
              <c:numCache>
                <c:formatCode>#,##0</c:formatCode>
                <c:ptCount val="31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</c:numCache>
            </c:numRef>
          </c:cat>
          <c:val>
            <c:numRef>
              <c:f>Calculations!$K$3:$K$33</c:f>
              <c:numCache>
                <c:formatCode>General</c:formatCode>
                <c:ptCount val="31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  <c:pt idx="8">
                  <c:v>2250</c:v>
                </c:pt>
                <c:pt idx="9">
                  <c:v>2500</c:v>
                </c:pt>
                <c:pt idx="10">
                  <c:v>2750</c:v>
                </c:pt>
                <c:pt idx="11">
                  <c:v>3000</c:v>
                </c:pt>
                <c:pt idx="12">
                  <c:v>3250</c:v>
                </c:pt>
                <c:pt idx="13">
                  <c:v>3500</c:v>
                </c:pt>
                <c:pt idx="14">
                  <c:v>3750</c:v>
                </c:pt>
                <c:pt idx="15">
                  <c:v>4000</c:v>
                </c:pt>
                <c:pt idx="16">
                  <c:v>4250</c:v>
                </c:pt>
                <c:pt idx="17">
                  <c:v>4500</c:v>
                </c:pt>
                <c:pt idx="18">
                  <c:v>4750</c:v>
                </c:pt>
                <c:pt idx="19">
                  <c:v>5000</c:v>
                </c:pt>
                <c:pt idx="20">
                  <c:v>5250</c:v>
                </c:pt>
                <c:pt idx="21">
                  <c:v>5500</c:v>
                </c:pt>
                <c:pt idx="22">
                  <c:v>5750</c:v>
                </c:pt>
                <c:pt idx="23">
                  <c:v>6000</c:v>
                </c:pt>
                <c:pt idx="24">
                  <c:v>6250</c:v>
                </c:pt>
                <c:pt idx="25">
                  <c:v>6500</c:v>
                </c:pt>
                <c:pt idx="26">
                  <c:v>6750</c:v>
                </c:pt>
                <c:pt idx="27">
                  <c:v>7000</c:v>
                </c:pt>
                <c:pt idx="28">
                  <c:v>7250</c:v>
                </c:pt>
                <c:pt idx="29">
                  <c:v>7500</c:v>
                </c:pt>
                <c:pt idx="30">
                  <c:v>7750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Calculations!$L$2</c:f>
              <c:strCache>
                <c:ptCount val="1"/>
                <c:pt idx="0">
                  <c:v>Total Cost</c:v>
                </c:pt>
              </c:strCache>
            </c:strRef>
          </c:tx>
          <c:marker>
            <c:symbol val="none"/>
          </c:marker>
          <c:cat>
            <c:numRef>
              <c:f>Calculations!$I$3:$I$33</c:f>
              <c:numCache>
                <c:formatCode>#,##0</c:formatCode>
                <c:ptCount val="31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</c:numCache>
            </c:numRef>
          </c:cat>
          <c:val>
            <c:numRef>
              <c:f>Calculations!$L$3:$L$33</c:f>
              <c:numCache>
                <c:formatCode>General</c:formatCode>
                <c:ptCount val="31"/>
                <c:pt idx="0">
                  <c:v>750</c:v>
                </c:pt>
                <c:pt idx="1">
                  <c:v>1000</c:v>
                </c:pt>
                <c:pt idx="2">
                  <c:v>1250</c:v>
                </c:pt>
                <c:pt idx="3">
                  <c:v>1500</c:v>
                </c:pt>
                <c:pt idx="4">
                  <c:v>1750</c:v>
                </c:pt>
                <c:pt idx="5">
                  <c:v>2000</c:v>
                </c:pt>
                <c:pt idx="6">
                  <c:v>2250</c:v>
                </c:pt>
                <c:pt idx="7">
                  <c:v>2500</c:v>
                </c:pt>
                <c:pt idx="8">
                  <c:v>2750</c:v>
                </c:pt>
                <c:pt idx="9">
                  <c:v>3000</c:v>
                </c:pt>
                <c:pt idx="10">
                  <c:v>3250</c:v>
                </c:pt>
                <c:pt idx="11">
                  <c:v>3500</c:v>
                </c:pt>
                <c:pt idx="12">
                  <c:v>3750</c:v>
                </c:pt>
                <c:pt idx="13">
                  <c:v>4000</c:v>
                </c:pt>
                <c:pt idx="14">
                  <c:v>4250</c:v>
                </c:pt>
                <c:pt idx="15">
                  <c:v>4500</c:v>
                </c:pt>
                <c:pt idx="16">
                  <c:v>4750</c:v>
                </c:pt>
                <c:pt idx="17">
                  <c:v>5000</c:v>
                </c:pt>
                <c:pt idx="18">
                  <c:v>5250</c:v>
                </c:pt>
                <c:pt idx="19">
                  <c:v>5500</c:v>
                </c:pt>
                <c:pt idx="20">
                  <c:v>5750</c:v>
                </c:pt>
                <c:pt idx="21">
                  <c:v>6000</c:v>
                </c:pt>
                <c:pt idx="22">
                  <c:v>6250</c:v>
                </c:pt>
                <c:pt idx="23">
                  <c:v>6500</c:v>
                </c:pt>
                <c:pt idx="24">
                  <c:v>6750</c:v>
                </c:pt>
                <c:pt idx="25">
                  <c:v>7000</c:v>
                </c:pt>
                <c:pt idx="26">
                  <c:v>7250</c:v>
                </c:pt>
                <c:pt idx="27">
                  <c:v>7500</c:v>
                </c:pt>
                <c:pt idx="28">
                  <c:v>7750</c:v>
                </c:pt>
                <c:pt idx="29">
                  <c:v>8000</c:v>
                </c:pt>
                <c:pt idx="30">
                  <c:v>8250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Calculations!$M$2</c:f>
              <c:strCache>
                <c:ptCount val="1"/>
                <c:pt idx="0">
                  <c:v>Revenue</c:v>
                </c:pt>
              </c:strCache>
            </c:strRef>
          </c:tx>
          <c:marker>
            <c:symbol val="none"/>
          </c:marker>
          <c:cat>
            <c:numRef>
              <c:f>Calculations!$I$3:$I$33</c:f>
              <c:numCache>
                <c:formatCode>#,##0</c:formatCode>
                <c:ptCount val="31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</c:numCache>
            </c:numRef>
          </c:cat>
          <c:val>
            <c:numRef>
              <c:f>Calculations!$M$3:$M$33</c:f>
              <c:numCache>
                <c:formatCode>General</c:formatCode>
                <c:ptCount val="31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15500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768280"/>
        <c:axId val="262768672"/>
      </c:lineChart>
      <c:catAx>
        <c:axId val="26276828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62768672"/>
        <c:crosses val="autoZero"/>
        <c:auto val="1"/>
        <c:lblAlgn val="ctr"/>
        <c:lblOffset val="100"/>
        <c:noMultiLvlLbl val="0"/>
      </c:catAx>
      <c:valAx>
        <c:axId val="262768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2768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2</xdr:row>
      <xdr:rowOff>161926</xdr:rowOff>
    </xdr:from>
    <xdr:to>
      <xdr:col>27</xdr:col>
      <xdr:colOff>47625</xdr:colOff>
      <xdr:row>13</xdr:row>
      <xdr:rowOff>171450</xdr:rowOff>
    </xdr:to>
    <xdr:graphicFrame macro="">
      <xdr:nvGraphicFramePr>
        <xdr:cNvPr id="4" name="3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showGridLines="0" tabSelected="1" workbookViewId="0">
      <selection activeCell="B2" sqref="B2:AB3"/>
    </sheetView>
  </sheetViews>
  <sheetFormatPr defaultRowHeight="15" x14ac:dyDescent="0.25"/>
  <cols>
    <col min="1" max="59" width="4.7109375" customWidth="1"/>
  </cols>
  <sheetData>
    <row r="1" spans="2:28" ht="15.75" thickBot="1" x14ac:dyDescent="0.3"/>
    <row r="2" spans="2:28" ht="15" customHeight="1" thickTop="1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</row>
    <row r="3" spans="2:28" ht="25.5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7"/>
    </row>
    <row r="4" spans="2:28" ht="16.5" thickTop="1" thickBo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3"/>
    </row>
    <row r="5" spans="2:28" ht="18" thickTop="1" thickBot="1" x14ac:dyDescent="0.3">
      <c r="B5" s="21"/>
      <c r="C5" s="66" t="s">
        <v>0</v>
      </c>
      <c r="D5" s="67"/>
      <c r="E5" s="67"/>
      <c r="F5" s="67"/>
      <c r="G5" s="67"/>
      <c r="H5" s="67"/>
      <c r="I5" s="67"/>
      <c r="J5" s="67"/>
      <c r="K5" s="67"/>
      <c r="L5" s="67"/>
      <c r="M5" s="68"/>
      <c r="N5" s="22"/>
      <c r="O5" s="66" t="s">
        <v>10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8"/>
      <c r="AB5" s="23"/>
    </row>
    <row r="6" spans="2:28" ht="15.75" thickTop="1" x14ac:dyDescent="0.25">
      <c r="B6" s="21"/>
      <c r="C6" s="77" t="s">
        <v>6</v>
      </c>
      <c r="D6" s="78"/>
      <c r="E6" s="78"/>
      <c r="F6" s="78"/>
      <c r="G6" s="78"/>
      <c r="H6" s="78"/>
      <c r="I6" s="78"/>
      <c r="J6" s="78"/>
      <c r="K6" s="78"/>
      <c r="L6" s="78"/>
      <c r="M6" s="79"/>
      <c r="N6" s="22"/>
      <c r="O6" s="77" t="s">
        <v>7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9"/>
      <c r="AB6" s="23"/>
    </row>
    <row r="7" spans="2:28" ht="16.5" x14ac:dyDescent="0.25">
      <c r="B7" s="21"/>
      <c r="C7" s="69" t="s">
        <v>24</v>
      </c>
      <c r="D7" s="70"/>
      <c r="E7" s="70"/>
      <c r="F7" s="70"/>
      <c r="G7" s="70"/>
      <c r="H7" s="70"/>
      <c r="I7" s="70"/>
      <c r="J7" s="70"/>
      <c r="K7" s="71" t="s">
        <v>25</v>
      </c>
      <c r="L7" s="71"/>
      <c r="M7" s="72"/>
      <c r="N7" s="22"/>
      <c r="O7" s="69" t="s">
        <v>26</v>
      </c>
      <c r="P7" s="70"/>
      <c r="Q7" s="70"/>
      <c r="R7" s="70"/>
      <c r="S7" s="70"/>
      <c r="T7" s="70"/>
      <c r="U7" s="70"/>
      <c r="V7" s="70"/>
      <c r="W7" s="70"/>
      <c r="X7" s="70"/>
      <c r="Y7" s="71" t="s">
        <v>25</v>
      </c>
      <c r="Z7" s="71"/>
      <c r="AA7" s="72"/>
      <c r="AB7" s="23"/>
    </row>
    <row r="8" spans="2:28" ht="16.5" x14ac:dyDescent="0.25">
      <c r="B8" s="21"/>
      <c r="C8" s="82"/>
      <c r="D8" s="83"/>
      <c r="E8" s="83"/>
      <c r="F8" s="83"/>
      <c r="G8" s="83"/>
      <c r="H8" s="83"/>
      <c r="I8" s="83"/>
      <c r="J8" s="83"/>
      <c r="K8" s="80">
        <v>500</v>
      </c>
      <c r="L8" s="80"/>
      <c r="M8" s="81"/>
      <c r="N8" s="22"/>
      <c r="O8" s="82"/>
      <c r="P8" s="83"/>
      <c r="Q8" s="83"/>
      <c r="R8" s="83"/>
      <c r="S8" s="83"/>
      <c r="T8" s="83"/>
      <c r="U8" s="83"/>
      <c r="V8" s="83"/>
      <c r="W8" s="83"/>
      <c r="X8" s="83"/>
      <c r="Y8" s="80">
        <v>2.5</v>
      </c>
      <c r="Z8" s="80"/>
      <c r="AA8" s="81"/>
      <c r="AB8" s="23"/>
    </row>
    <row r="9" spans="2:28" ht="16.5" x14ac:dyDescent="0.25">
      <c r="B9" s="21"/>
      <c r="C9" s="82"/>
      <c r="D9" s="83"/>
      <c r="E9" s="83"/>
      <c r="F9" s="83"/>
      <c r="G9" s="83"/>
      <c r="H9" s="83"/>
      <c r="I9" s="83"/>
      <c r="J9" s="83"/>
      <c r="K9" s="80"/>
      <c r="L9" s="80"/>
      <c r="M9" s="81"/>
      <c r="N9" s="22"/>
      <c r="O9" s="82"/>
      <c r="P9" s="83"/>
      <c r="Q9" s="83"/>
      <c r="R9" s="83"/>
      <c r="S9" s="83"/>
      <c r="T9" s="83"/>
      <c r="U9" s="83"/>
      <c r="V9" s="83"/>
      <c r="W9" s="83"/>
      <c r="X9" s="83"/>
      <c r="Y9" s="80"/>
      <c r="Z9" s="80"/>
      <c r="AA9" s="81"/>
      <c r="AB9" s="23"/>
    </row>
    <row r="10" spans="2:28" ht="16.5" x14ac:dyDescent="0.25">
      <c r="B10" s="21"/>
      <c r="C10" s="82"/>
      <c r="D10" s="83"/>
      <c r="E10" s="83"/>
      <c r="F10" s="83"/>
      <c r="G10" s="83"/>
      <c r="H10" s="83"/>
      <c r="I10" s="83"/>
      <c r="J10" s="83"/>
      <c r="K10" s="80"/>
      <c r="L10" s="80"/>
      <c r="M10" s="81"/>
      <c r="N10" s="22"/>
      <c r="O10" s="82"/>
      <c r="P10" s="83"/>
      <c r="Q10" s="83"/>
      <c r="R10" s="83"/>
      <c r="S10" s="83"/>
      <c r="T10" s="83"/>
      <c r="U10" s="83"/>
      <c r="V10" s="83"/>
      <c r="W10" s="83"/>
      <c r="X10" s="83"/>
      <c r="Y10" s="80"/>
      <c r="Z10" s="80"/>
      <c r="AA10" s="81"/>
      <c r="AB10" s="23"/>
    </row>
    <row r="11" spans="2:28" ht="16.5" x14ac:dyDescent="0.25">
      <c r="B11" s="21"/>
      <c r="C11" s="82"/>
      <c r="D11" s="83"/>
      <c r="E11" s="83"/>
      <c r="F11" s="83"/>
      <c r="G11" s="83"/>
      <c r="H11" s="83"/>
      <c r="I11" s="83"/>
      <c r="J11" s="83"/>
      <c r="K11" s="80"/>
      <c r="L11" s="80"/>
      <c r="M11" s="81"/>
      <c r="N11" s="22"/>
      <c r="O11" s="82"/>
      <c r="P11" s="83"/>
      <c r="Q11" s="83"/>
      <c r="R11" s="83"/>
      <c r="S11" s="83"/>
      <c r="T11" s="83"/>
      <c r="U11" s="83"/>
      <c r="V11" s="83"/>
      <c r="W11" s="83"/>
      <c r="X11" s="83"/>
      <c r="Y11" s="80"/>
      <c r="Z11" s="80"/>
      <c r="AA11" s="81"/>
      <c r="AB11" s="23"/>
    </row>
    <row r="12" spans="2:28" ht="16.5" x14ac:dyDescent="0.25">
      <c r="B12" s="21"/>
      <c r="C12" s="82"/>
      <c r="D12" s="83"/>
      <c r="E12" s="83"/>
      <c r="F12" s="83"/>
      <c r="G12" s="83"/>
      <c r="H12" s="83"/>
      <c r="I12" s="83"/>
      <c r="J12" s="83"/>
      <c r="K12" s="80"/>
      <c r="L12" s="80"/>
      <c r="M12" s="81"/>
      <c r="N12" s="22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0"/>
      <c r="Z12" s="80"/>
      <c r="AA12" s="81"/>
      <c r="AB12" s="23"/>
    </row>
    <row r="13" spans="2:28" ht="16.5" x14ac:dyDescent="0.25">
      <c r="B13" s="21"/>
      <c r="C13" s="82"/>
      <c r="D13" s="83"/>
      <c r="E13" s="83"/>
      <c r="F13" s="83"/>
      <c r="G13" s="83"/>
      <c r="H13" s="83"/>
      <c r="I13" s="83"/>
      <c r="J13" s="83"/>
      <c r="K13" s="80"/>
      <c r="L13" s="80"/>
      <c r="M13" s="81"/>
      <c r="N13" s="22"/>
      <c r="O13" s="82"/>
      <c r="P13" s="83"/>
      <c r="Q13" s="83"/>
      <c r="R13" s="83"/>
      <c r="S13" s="83"/>
      <c r="T13" s="83"/>
      <c r="U13" s="83"/>
      <c r="V13" s="83"/>
      <c r="W13" s="83"/>
      <c r="X13" s="83"/>
      <c r="Y13" s="80"/>
      <c r="Z13" s="80"/>
      <c r="AA13" s="81"/>
      <c r="AB13" s="23"/>
    </row>
    <row r="14" spans="2:28" ht="16.5" x14ac:dyDescent="0.25">
      <c r="B14" s="21"/>
      <c r="C14" s="82"/>
      <c r="D14" s="83"/>
      <c r="E14" s="83"/>
      <c r="F14" s="83"/>
      <c r="G14" s="83"/>
      <c r="H14" s="83"/>
      <c r="I14" s="83"/>
      <c r="J14" s="83"/>
      <c r="K14" s="80"/>
      <c r="L14" s="80"/>
      <c r="M14" s="81"/>
      <c r="N14" s="22"/>
      <c r="O14" s="82"/>
      <c r="P14" s="83"/>
      <c r="Q14" s="83"/>
      <c r="R14" s="83"/>
      <c r="S14" s="83"/>
      <c r="T14" s="83"/>
      <c r="U14" s="83"/>
      <c r="V14" s="83"/>
      <c r="W14" s="83"/>
      <c r="X14" s="83"/>
      <c r="Y14" s="80"/>
      <c r="Z14" s="80"/>
      <c r="AA14" s="81"/>
      <c r="AB14" s="23"/>
    </row>
    <row r="15" spans="2:28" ht="16.5" x14ac:dyDescent="0.25">
      <c r="B15" s="21"/>
      <c r="C15" s="82"/>
      <c r="D15" s="83"/>
      <c r="E15" s="83"/>
      <c r="F15" s="83"/>
      <c r="G15" s="83"/>
      <c r="H15" s="83"/>
      <c r="I15" s="83"/>
      <c r="J15" s="83"/>
      <c r="K15" s="80"/>
      <c r="L15" s="80"/>
      <c r="M15" s="81"/>
      <c r="N15" s="22"/>
      <c r="O15" s="82"/>
      <c r="P15" s="83"/>
      <c r="Q15" s="83"/>
      <c r="R15" s="83"/>
      <c r="S15" s="83"/>
      <c r="T15" s="83"/>
      <c r="U15" s="83"/>
      <c r="V15" s="83"/>
      <c r="W15" s="83"/>
      <c r="X15" s="83"/>
      <c r="Y15" s="80"/>
      <c r="Z15" s="80"/>
      <c r="AA15" s="81"/>
      <c r="AB15" s="23"/>
    </row>
    <row r="16" spans="2:28" ht="16.5" x14ac:dyDescent="0.25">
      <c r="B16" s="21"/>
      <c r="C16" s="82"/>
      <c r="D16" s="83"/>
      <c r="E16" s="83"/>
      <c r="F16" s="83"/>
      <c r="G16" s="83"/>
      <c r="H16" s="83"/>
      <c r="I16" s="83"/>
      <c r="J16" s="83"/>
      <c r="K16" s="80"/>
      <c r="L16" s="80"/>
      <c r="M16" s="81"/>
      <c r="N16" s="22"/>
      <c r="O16" s="82"/>
      <c r="P16" s="83"/>
      <c r="Q16" s="83"/>
      <c r="R16" s="83"/>
      <c r="S16" s="83"/>
      <c r="T16" s="83"/>
      <c r="U16" s="83"/>
      <c r="V16" s="83"/>
      <c r="W16" s="83"/>
      <c r="X16" s="83"/>
      <c r="Y16" s="80"/>
      <c r="Z16" s="80"/>
      <c r="AA16" s="81"/>
      <c r="AB16" s="23"/>
    </row>
    <row r="17" spans="2:28" ht="17.25" thickBot="1" x14ac:dyDescent="0.3">
      <c r="B17" s="21"/>
      <c r="C17" s="86"/>
      <c r="D17" s="87"/>
      <c r="E17" s="87"/>
      <c r="F17" s="87"/>
      <c r="G17" s="87"/>
      <c r="H17" s="87"/>
      <c r="I17" s="87"/>
      <c r="J17" s="87"/>
      <c r="K17" s="84"/>
      <c r="L17" s="84"/>
      <c r="M17" s="85"/>
      <c r="N17" s="22"/>
      <c r="O17" s="86"/>
      <c r="P17" s="87"/>
      <c r="Q17" s="87"/>
      <c r="R17" s="87"/>
      <c r="S17" s="87"/>
      <c r="T17" s="87"/>
      <c r="U17" s="87"/>
      <c r="V17" s="87"/>
      <c r="W17" s="87"/>
      <c r="X17" s="87"/>
      <c r="Y17" s="84"/>
      <c r="Z17" s="84"/>
      <c r="AA17" s="85"/>
      <c r="AB17" s="23"/>
    </row>
    <row r="18" spans="2:28" ht="16.5" thickTop="1" thickBot="1" x14ac:dyDescent="0.3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3"/>
    </row>
    <row r="19" spans="2:28" ht="18" thickTop="1" thickBot="1" x14ac:dyDescent="0.3">
      <c r="B19" s="21"/>
      <c r="C19" s="59" t="s">
        <v>4</v>
      </c>
      <c r="D19" s="60"/>
      <c r="E19" s="60"/>
      <c r="F19" s="60"/>
      <c r="G19" s="60"/>
      <c r="H19" s="60"/>
      <c r="I19" s="60"/>
      <c r="J19" s="60"/>
      <c r="K19" s="73">
        <v>5</v>
      </c>
      <c r="L19" s="73"/>
      <c r="M19" s="74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3"/>
    </row>
    <row r="20" spans="2:28" ht="15.75" thickTop="1" x14ac:dyDescent="0.25">
      <c r="B20" s="21"/>
      <c r="C20" s="65" t="s">
        <v>8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23"/>
    </row>
    <row r="21" spans="2:28" ht="15.75" thickBot="1" x14ac:dyDescent="0.3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3"/>
    </row>
    <row r="22" spans="2:28" ht="18" thickTop="1" thickBot="1" x14ac:dyDescent="0.3">
      <c r="B22" s="21"/>
      <c r="C22" s="59" t="s">
        <v>5</v>
      </c>
      <c r="D22" s="60"/>
      <c r="E22" s="60"/>
      <c r="F22" s="60"/>
      <c r="G22" s="60"/>
      <c r="H22" s="60"/>
      <c r="I22" s="60"/>
      <c r="J22" s="60"/>
      <c r="K22" s="75">
        <v>310</v>
      </c>
      <c r="L22" s="75"/>
      <c r="M22" s="7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3"/>
    </row>
    <row r="23" spans="2:28" ht="15.75" thickTop="1" x14ac:dyDescent="0.25">
      <c r="B23" s="21"/>
      <c r="C23" s="65" t="s">
        <v>9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23"/>
    </row>
    <row r="24" spans="2:28" ht="15.75" thickBot="1" x14ac:dyDescent="0.3">
      <c r="B24" s="21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3"/>
    </row>
    <row r="25" spans="2:28" ht="18" thickTop="1" thickBot="1" x14ac:dyDescent="0.3">
      <c r="B25" s="21"/>
      <c r="C25" s="59" t="s">
        <v>23</v>
      </c>
      <c r="D25" s="60"/>
      <c r="E25" s="60"/>
      <c r="F25" s="60"/>
      <c r="G25" s="60"/>
      <c r="H25" s="60"/>
      <c r="I25" s="60"/>
      <c r="J25" s="60"/>
      <c r="K25" s="61">
        <f>IF(ISERROR(BE),"",BE)</f>
        <v>200</v>
      </c>
      <c r="L25" s="62"/>
      <c r="M25" s="6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3"/>
    </row>
    <row r="26" spans="2:28" ht="17.25" thickTop="1" x14ac:dyDescent="0.25">
      <c r="B26" s="21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64"/>
      <c r="X26" s="64"/>
      <c r="Y26" s="58"/>
      <c r="Z26" s="58"/>
      <c r="AA26" s="58"/>
      <c r="AB26" s="23"/>
    </row>
    <row r="27" spans="2:28" ht="15.75" thickBot="1" x14ac:dyDescent="0.3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8"/>
    </row>
    <row r="28" spans="2:28" ht="15.75" thickTop="1" x14ac:dyDescent="0.25"/>
  </sheetData>
  <mergeCells count="59">
    <mergeCell ref="C15:J15"/>
    <mergeCell ref="C16:J16"/>
    <mergeCell ref="C17:J17"/>
    <mergeCell ref="K8:M8"/>
    <mergeCell ref="K9:M9"/>
    <mergeCell ref="K10:M10"/>
    <mergeCell ref="K11:M11"/>
    <mergeCell ref="K12:M12"/>
    <mergeCell ref="K13:M13"/>
    <mergeCell ref="C8:J8"/>
    <mergeCell ref="C9:J9"/>
    <mergeCell ref="C10:J10"/>
    <mergeCell ref="C11:J11"/>
    <mergeCell ref="C12:J12"/>
    <mergeCell ref="C13:J13"/>
    <mergeCell ref="K15:M15"/>
    <mergeCell ref="K16:M16"/>
    <mergeCell ref="K17:M17"/>
    <mergeCell ref="O8:X8"/>
    <mergeCell ref="O9:X9"/>
    <mergeCell ref="O10:X10"/>
    <mergeCell ref="O11:X11"/>
    <mergeCell ref="O12:X12"/>
    <mergeCell ref="Y15:AA15"/>
    <mergeCell ref="Y16:AA16"/>
    <mergeCell ref="Y17:AA17"/>
    <mergeCell ref="O13:X13"/>
    <mergeCell ref="O14:X14"/>
    <mergeCell ref="O15:X15"/>
    <mergeCell ref="O16:X16"/>
    <mergeCell ref="O17:X17"/>
    <mergeCell ref="C6:M6"/>
    <mergeCell ref="O6:AA6"/>
    <mergeCell ref="K7:M7"/>
    <mergeCell ref="Y13:AA13"/>
    <mergeCell ref="Y14:AA14"/>
    <mergeCell ref="Y8:AA8"/>
    <mergeCell ref="Y9:AA9"/>
    <mergeCell ref="Y10:AA10"/>
    <mergeCell ref="Y11:AA11"/>
    <mergeCell ref="Y12:AA12"/>
    <mergeCell ref="K14:M14"/>
    <mergeCell ref="C14:J14"/>
    <mergeCell ref="B2:AB3"/>
    <mergeCell ref="Y26:AA26"/>
    <mergeCell ref="C25:J25"/>
    <mergeCell ref="K25:M25"/>
    <mergeCell ref="W26:X26"/>
    <mergeCell ref="C23:AA23"/>
    <mergeCell ref="C20:AA20"/>
    <mergeCell ref="C5:M5"/>
    <mergeCell ref="O5:AA5"/>
    <mergeCell ref="C7:J7"/>
    <mergeCell ref="O7:X7"/>
    <mergeCell ref="Y7:AA7"/>
    <mergeCell ref="C19:J19"/>
    <mergeCell ref="K19:M19"/>
    <mergeCell ref="C22:J22"/>
    <mergeCell ref="K22:M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0"/>
  <sheetViews>
    <sheetView showGridLines="0" workbookViewId="0">
      <selection activeCell="C21" sqref="C21:E21"/>
    </sheetView>
  </sheetViews>
  <sheetFormatPr defaultRowHeight="15" x14ac:dyDescent="0.25"/>
  <cols>
    <col min="1" max="60" width="4.7109375" customWidth="1"/>
  </cols>
  <sheetData>
    <row r="1" spans="2:28" ht="15.75" thickBot="1" x14ac:dyDescent="0.3"/>
    <row r="2" spans="2:28" ht="39.75" customHeight="1" thickTop="1" thickBot="1" x14ac:dyDescent="0.3">
      <c r="B2" s="88" t="s">
        <v>17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90"/>
    </row>
    <row r="3" spans="2:28" ht="16.5" thickTop="1" thickBot="1" x14ac:dyDescent="0.3">
      <c r="B3" s="9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/>
    </row>
    <row r="4" spans="2:28" ht="17.25" thickTop="1" x14ac:dyDescent="0.3">
      <c r="B4" s="9"/>
      <c r="C4" s="100" t="s">
        <v>18</v>
      </c>
      <c r="D4" s="101"/>
      <c r="E4" s="101"/>
      <c r="F4" s="101"/>
      <c r="G4" s="101"/>
      <c r="H4" s="101"/>
      <c r="I4" s="121">
        <f>SUM('BreakEven Data'!K8:M17)</f>
        <v>500</v>
      </c>
      <c r="J4" s="121"/>
      <c r="K4" s="121"/>
      <c r="L4" s="122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2"/>
    </row>
    <row r="5" spans="2:28" ht="16.5" x14ac:dyDescent="0.3">
      <c r="B5" s="9"/>
      <c r="C5" s="98" t="s">
        <v>19</v>
      </c>
      <c r="D5" s="99"/>
      <c r="E5" s="99"/>
      <c r="F5" s="99"/>
      <c r="G5" s="99"/>
      <c r="H5" s="99"/>
      <c r="I5" s="123">
        <f>SUM('BreakEven Data'!Y8:AA17)</f>
        <v>2.5</v>
      </c>
      <c r="J5" s="123"/>
      <c r="K5" s="123"/>
      <c r="L5" s="124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2"/>
    </row>
    <row r="6" spans="2:28" ht="16.5" x14ac:dyDescent="0.3">
      <c r="B6" s="9"/>
      <c r="C6" s="98" t="s">
        <v>20</v>
      </c>
      <c r="D6" s="99"/>
      <c r="E6" s="99"/>
      <c r="F6" s="99"/>
      <c r="G6" s="99"/>
      <c r="H6" s="99"/>
      <c r="I6" s="125">
        <f>'BreakEven Data'!K22</f>
        <v>310</v>
      </c>
      <c r="J6" s="125"/>
      <c r="K6" s="125"/>
      <c r="L6" s="126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</row>
    <row r="7" spans="2:28" ht="17.25" thickBot="1" x14ac:dyDescent="0.35">
      <c r="B7" s="9"/>
      <c r="C7" s="96" t="s">
        <v>21</v>
      </c>
      <c r="D7" s="97"/>
      <c r="E7" s="97"/>
      <c r="F7" s="97"/>
      <c r="G7" s="97"/>
      <c r="H7" s="97"/>
      <c r="I7" s="127">
        <f>'BreakEven Data'!K19</f>
        <v>5</v>
      </c>
      <c r="J7" s="127"/>
      <c r="K7" s="127"/>
      <c r="L7" s="1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/>
    </row>
    <row r="8" spans="2:28" ht="18" thickTop="1" thickBot="1" x14ac:dyDescent="0.35">
      <c r="B8" s="9"/>
      <c r="C8" s="15"/>
      <c r="D8" s="15"/>
      <c r="E8" s="15"/>
      <c r="F8" s="15"/>
      <c r="G8" s="15"/>
      <c r="H8" s="15"/>
      <c r="I8" s="16"/>
      <c r="J8" s="16"/>
      <c r="K8" s="16"/>
      <c r="L8" s="16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2"/>
    </row>
    <row r="9" spans="2:28" ht="18" thickTop="1" thickBot="1" x14ac:dyDescent="0.35">
      <c r="B9" s="9"/>
      <c r="C9" s="94" t="s">
        <v>22</v>
      </c>
      <c r="D9" s="95"/>
      <c r="E9" s="95"/>
      <c r="F9" s="95"/>
      <c r="G9" s="95"/>
      <c r="H9" s="95"/>
      <c r="I9" s="116">
        <f>FCost/(Price-VCost)</f>
        <v>200</v>
      </c>
      <c r="J9" s="116"/>
      <c r="K9" s="116"/>
      <c r="L9" s="11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</row>
    <row r="10" spans="2:28" ht="15.75" thickTop="1" x14ac:dyDescent="0.25">
      <c r="B10" s="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7"/>
      <c r="N10" s="17"/>
      <c r="O10" s="17"/>
      <c r="P10" s="17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2"/>
    </row>
    <row r="11" spans="2:28" x14ac:dyDescent="0.25">
      <c r="B11" s="9"/>
      <c r="C11" s="102" t="str">
        <f>Calculations!O4</f>
        <v>You will be making profit after 200,,000 units.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7"/>
      <c r="N11" s="17"/>
      <c r="O11" s="17"/>
      <c r="P11" s="17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2"/>
    </row>
    <row r="12" spans="2:28" x14ac:dyDescent="0.25">
      <c r="B12" s="9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7"/>
      <c r="N12" s="17"/>
      <c r="O12" s="17"/>
      <c r="P12" s="17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2"/>
    </row>
    <row r="13" spans="2:28" x14ac:dyDescent="0.25">
      <c r="B13" s="9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7"/>
      <c r="N13" s="17"/>
      <c r="O13" s="17"/>
      <c r="P13" s="17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2"/>
    </row>
    <row r="14" spans="2:28" x14ac:dyDescent="0.25">
      <c r="B14" s="9"/>
      <c r="C14" s="91"/>
      <c r="D14" s="91"/>
      <c r="E14" s="19"/>
      <c r="F14" s="19"/>
      <c r="G14" s="19"/>
      <c r="H14" s="19"/>
      <c r="I14" s="19"/>
      <c r="J14" s="19"/>
      <c r="K14" s="19"/>
      <c r="L14" s="19"/>
      <c r="M14" s="17"/>
      <c r="N14" s="17"/>
      <c r="O14" s="17"/>
      <c r="P14" s="17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"/>
    </row>
    <row r="15" spans="2:28" ht="15.75" thickBot="1" x14ac:dyDescent="0.3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2"/>
    </row>
    <row r="16" spans="2:28" ht="18" thickTop="1" thickBot="1" x14ac:dyDescent="0.35">
      <c r="B16" s="9"/>
      <c r="C16" s="130" t="s">
        <v>16</v>
      </c>
      <c r="D16" s="118"/>
      <c r="E16" s="118"/>
      <c r="F16" s="118" t="s">
        <v>11</v>
      </c>
      <c r="G16" s="118"/>
      <c r="H16" s="118"/>
      <c r="I16" s="118"/>
      <c r="J16" s="118" t="s">
        <v>12</v>
      </c>
      <c r="K16" s="118"/>
      <c r="L16" s="118"/>
      <c r="M16" s="118"/>
      <c r="N16" s="118" t="s">
        <v>13</v>
      </c>
      <c r="O16" s="118"/>
      <c r="P16" s="118"/>
      <c r="Q16" s="118"/>
      <c r="R16" s="118" t="s">
        <v>14</v>
      </c>
      <c r="S16" s="118"/>
      <c r="T16" s="118"/>
      <c r="U16" s="118"/>
      <c r="V16" s="118"/>
      <c r="W16" s="118" t="s">
        <v>15</v>
      </c>
      <c r="X16" s="118"/>
      <c r="Y16" s="118"/>
      <c r="Z16" s="118"/>
      <c r="AA16" s="129"/>
      <c r="AB16" s="12"/>
    </row>
    <row r="17" spans="2:28" ht="15.75" thickTop="1" x14ac:dyDescent="0.25">
      <c r="B17" s="9"/>
      <c r="C17" s="131">
        <f>Increment</f>
        <v>100</v>
      </c>
      <c r="D17" s="132"/>
      <c r="E17" s="132"/>
      <c r="F17" s="109">
        <f t="shared" ref="F17:F47" si="0">IF(C17="","",FCost)</f>
        <v>500</v>
      </c>
      <c r="G17" s="109"/>
      <c r="H17" s="109"/>
      <c r="I17" s="109"/>
      <c r="J17" s="109">
        <f t="shared" ref="J17:J47" si="1">IF(C17="","",C17*VCost)</f>
        <v>250</v>
      </c>
      <c r="K17" s="109"/>
      <c r="L17" s="109"/>
      <c r="M17" s="109"/>
      <c r="N17" s="109">
        <f>IF(C17="","",F17+J17)</f>
        <v>750</v>
      </c>
      <c r="O17" s="109"/>
      <c r="P17" s="109"/>
      <c r="Q17" s="109"/>
      <c r="R17" s="109">
        <f t="shared" ref="R17:R47" si="2">IF(C17="","",C17*Price)</f>
        <v>500</v>
      </c>
      <c r="S17" s="109"/>
      <c r="T17" s="109"/>
      <c r="U17" s="109"/>
      <c r="V17" s="109"/>
      <c r="W17" s="109">
        <f>IF(C17="","",R17-N17)</f>
        <v>-250</v>
      </c>
      <c r="X17" s="109"/>
      <c r="Y17" s="109"/>
      <c r="Z17" s="109"/>
      <c r="AA17" s="133"/>
      <c r="AB17" s="12"/>
    </row>
    <row r="18" spans="2:28" x14ac:dyDescent="0.25">
      <c r="B18" s="9"/>
      <c r="C18" s="119">
        <f t="shared" ref="C18:C47" si="3">IF(OR(C17="",C17=Sales),"",IF(Increment+C17&lt;=Sales,C17+Increment,Sales))</f>
        <v>200</v>
      </c>
      <c r="D18" s="120"/>
      <c r="E18" s="120"/>
      <c r="F18" s="107">
        <f t="shared" si="0"/>
        <v>500</v>
      </c>
      <c r="G18" s="107"/>
      <c r="H18" s="107"/>
      <c r="I18" s="107"/>
      <c r="J18" s="107">
        <f t="shared" si="1"/>
        <v>500</v>
      </c>
      <c r="K18" s="107"/>
      <c r="L18" s="107"/>
      <c r="M18" s="107"/>
      <c r="N18" s="107">
        <f t="shared" ref="N18:N47" si="4">IF(C18="","",F18+J18)</f>
        <v>1000</v>
      </c>
      <c r="O18" s="107"/>
      <c r="P18" s="107"/>
      <c r="Q18" s="107"/>
      <c r="R18" s="107">
        <f t="shared" si="2"/>
        <v>1000</v>
      </c>
      <c r="S18" s="107"/>
      <c r="T18" s="107"/>
      <c r="U18" s="107"/>
      <c r="V18" s="107"/>
      <c r="W18" s="107">
        <f t="shared" ref="W18:W47" si="5">IF(C18="","",R18-N18)</f>
        <v>0</v>
      </c>
      <c r="X18" s="107"/>
      <c r="Y18" s="107"/>
      <c r="Z18" s="107"/>
      <c r="AA18" s="108"/>
      <c r="AB18" s="12"/>
    </row>
    <row r="19" spans="2:28" x14ac:dyDescent="0.25">
      <c r="B19" s="9"/>
      <c r="C19" s="112">
        <f t="shared" si="3"/>
        <v>300</v>
      </c>
      <c r="D19" s="113"/>
      <c r="E19" s="113"/>
      <c r="F19" s="103">
        <f t="shared" si="0"/>
        <v>500</v>
      </c>
      <c r="G19" s="103"/>
      <c r="H19" s="103"/>
      <c r="I19" s="103"/>
      <c r="J19" s="103">
        <f t="shared" si="1"/>
        <v>750</v>
      </c>
      <c r="K19" s="103"/>
      <c r="L19" s="103"/>
      <c r="M19" s="103"/>
      <c r="N19" s="103">
        <f t="shared" si="4"/>
        <v>1250</v>
      </c>
      <c r="O19" s="103"/>
      <c r="P19" s="103"/>
      <c r="Q19" s="103"/>
      <c r="R19" s="103">
        <f t="shared" si="2"/>
        <v>1500</v>
      </c>
      <c r="S19" s="103"/>
      <c r="T19" s="103"/>
      <c r="U19" s="103"/>
      <c r="V19" s="103"/>
      <c r="W19" s="103">
        <f t="shared" si="5"/>
        <v>250</v>
      </c>
      <c r="X19" s="103"/>
      <c r="Y19" s="103"/>
      <c r="Z19" s="103"/>
      <c r="AA19" s="104"/>
      <c r="AB19" s="12"/>
    </row>
    <row r="20" spans="2:28" x14ac:dyDescent="0.25">
      <c r="B20" s="9"/>
      <c r="C20" s="119">
        <f t="shared" si="3"/>
        <v>310</v>
      </c>
      <c r="D20" s="120"/>
      <c r="E20" s="120"/>
      <c r="F20" s="107">
        <f t="shared" si="0"/>
        <v>500</v>
      </c>
      <c r="G20" s="107"/>
      <c r="H20" s="107"/>
      <c r="I20" s="107"/>
      <c r="J20" s="107">
        <f t="shared" si="1"/>
        <v>775</v>
      </c>
      <c r="K20" s="107"/>
      <c r="L20" s="107"/>
      <c r="M20" s="107"/>
      <c r="N20" s="107">
        <f t="shared" si="4"/>
        <v>1275</v>
      </c>
      <c r="O20" s="107"/>
      <c r="P20" s="107"/>
      <c r="Q20" s="107"/>
      <c r="R20" s="107">
        <f t="shared" si="2"/>
        <v>1550</v>
      </c>
      <c r="S20" s="107"/>
      <c r="T20" s="107"/>
      <c r="U20" s="107"/>
      <c r="V20" s="107"/>
      <c r="W20" s="107">
        <f t="shared" si="5"/>
        <v>275</v>
      </c>
      <c r="X20" s="107"/>
      <c r="Y20" s="107"/>
      <c r="Z20" s="107"/>
      <c r="AA20" s="108"/>
      <c r="AB20" s="12"/>
    </row>
    <row r="21" spans="2:28" x14ac:dyDescent="0.25">
      <c r="B21" s="9"/>
      <c r="C21" s="112" t="str">
        <f t="shared" si="3"/>
        <v/>
      </c>
      <c r="D21" s="113"/>
      <c r="E21" s="113"/>
      <c r="F21" s="103" t="str">
        <f t="shared" si="0"/>
        <v/>
      </c>
      <c r="G21" s="103"/>
      <c r="H21" s="103"/>
      <c r="I21" s="103"/>
      <c r="J21" s="103" t="str">
        <f t="shared" si="1"/>
        <v/>
      </c>
      <c r="K21" s="103"/>
      <c r="L21" s="103"/>
      <c r="M21" s="103"/>
      <c r="N21" s="103" t="str">
        <f t="shared" si="4"/>
        <v/>
      </c>
      <c r="O21" s="103"/>
      <c r="P21" s="103"/>
      <c r="Q21" s="103"/>
      <c r="R21" s="103" t="str">
        <f t="shared" si="2"/>
        <v/>
      </c>
      <c r="S21" s="103"/>
      <c r="T21" s="103"/>
      <c r="U21" s="103"/>
      <c r="V21" s="103"/>
      <c r="W21" s="103" t="str">
        <f t="shared" si="5"/>
        <v/>
      </c>
      <c r="X21" s="103"/>
      <c r="Y21" s="103"/>
      <c r="Z21" s="103"/>
      <c r="AA21" s="104"/>
      <c r="AB21" s="12"/>
    </row>
    <row r="22" spans="2:28" x14ac:dyDescent="0.25">
      <c r="B22" s="9"/>
      <c r="C22" s="110" t="str">
        <f t="shared" si="3"/>
        <v/>
      </c>
      <c r="D22" s="111"/>
      <c r="E22" s="111"/>
      <c r="F22" s="105" t="str">
        <f t="shared" si="0"/>
        <v/>
      </c>
      <c r="G22" s="105"/>
      <c r="H22" s="105"/>
      <c r="I22" s="105"/>
      <c r="J22" s="105" t="str">
        <f t="shared" si="1"/>
        <v/>
      </c>
      <c r="K22" s="105"/>
      <c r="L22" s="105"/>
      <c r="M22" s="105"/>
      <c r="N22" s="105" t="str">
        <f t="shared" si="4"/>
        <v/>
      </c>
      <c r="O22" s="105"/>
      <c r="P22" s="105"/>
      <c r="Q22" s="105"/>
      <c r="R22" s="105" t="str">
        <f t="shared" si="2"/>
        <v/>
      </c>
      <c r="S22" s="105"/>
      <c r="T22" s="105"/>
      <c r="U22" s="105"/>
      <c r="V22" s="105"/>
      <c r="W22" s="105" t="str">
        <f t="shared" si="5"/>
        <v/>
      </c>
      <c r="X22" s="105"/>
      <c r="Y22" s="105"/>
      <c r="Z22" s="105"/>
      <c r="AA22" s="106"/>
      <c r="AB22" s="12"/>
    </row>
    <row r="23" spans="2:28" x14ac:dyDescent="0.25">
      <c r="B23" s="9"/>
      <c r="C23" s="112" t="str">
        <f t="shared" si="3"/>
        <v/>
      </c>
      <c r="D23" s="113"/>
      <c r="E23" s="113"/>
      <c r="F23" s="103" t="str">
        <f t="shared" si="0"/>
        <v/>
      </c>
      <c r="G23" s="103"/>
      <c r="H23" s="103"/>
      <c r="I23" s="103"/>
      <c r="J23" s="103" t="str">
        <f t="shared" si="1"/>
        <v/>
      </c>
      <c r="K23" s="103"/>
      <c r="L23" s="103"/>
      <c r="M23" s="103"/>
      <c r="N23" s="103" t="str">
        <f t="shared" si="4"/>
        <v/>
      </c>
      <c r="O23" s="103"/>
      <c r="P23" s="103"/>
      <c r="Q23" s="103"/>
      <c r="R23" s="103" t="str">
        <f t="shared" si="2"/>
        <v/>
      </c>
      <c r="S23" s="103"/>
      <c r="T23" s="103"/>
      <c r="U23" s="103"/>
      <c r="V23" s="103"/>
      <c r="W23" s="103" t="str">
        <f t="shared" si="5"/>
        <v/>
      </c>
      <c r="X23" s="103"/>
      <c r="Y23" s="103"/>
      <c r="Z23" s="103"/>
      <c r="AA23" s="104"/>
      <c r="AB23" s="12"/>
    </row>
    <row r="24" spans="2:28" x14ac:dyDescent="0.25">
      <c r="B24" s="9"/>
      <c r="C24" s="110" t="str">
        <f t="shared" si="3"/>
        <v/>
      </c>
      <c r="D24" s="111"/>
      <c r="E24" s="111"/>
      <c r="F24" s="105" t="str">
        <f t="shared" si="0"/>
        <v/>
      </c>
      <c r="G24" s="105"/>
      <c r="H24" s="105"/>
      <c r="I24" s="105"/>
      <c r="J24" s="105" t="str">
        <f t="shared" si="1"/>
        <v/>
      </c>
      <c r="K24" s="105"/>
      <c r="L24" s="105"/>
      <c r="M24" s="105"/>
      <c r="N24" s="105" t="str">
        <f t="shared" si="4"/>
        <v/>
      </c>
      <c r="O24" s="105"/>
      <c r="P24" s="105"/>
      <c r="Q24" s="105"/>
      <c r="R24" s="105" t="str">
        <f t="shared" si="2"/>
        <v/>
      </c>
      <c r="S24" s="105"/>
      <c r="T24" s="105"/>
      <c r="U24" s="105"/>
      <c r="V24" s="105"/>
      <c r="W24" s="105" t="str">
        <f t="shared" si="5"/>
        <v/>
      </c>
      <c r="X24" s="105"/>
      <c r="Y24" s="105"/>
      <c r="Z24" s="105"/>
      <c r="AA24" s="106"/>
      <c r="AB24" s="12"/>
    </row>
    <row r="25" spans="2:28" x14ac:dyDescent="0.25">
      <c r="B25" s="9"/>
      <c r="C25" s="112" t="str">
        <f t="shared" si="3"/>
        <v/>
      </c>
      <c r="D25" s="113"/>
      <c r="E25" s="113"/>
      <c r="F25" s="103" t="str">
        <f t="shared" si="0"/>
        <v/>
      </c>
      <c r="G25" s="103"/>
      <c r="H25" s="103"/>
      <c r="I25" s="103"/>
      <c r="J25" s="103" t="str">
        <f t="shared" si="1"/>
        <v/>
      </c>
      <c r="K25" s="103"/>
      <c r="L25" s="103"/>
      <c r="M25" s="103"/>
      <c r="N25" s="103" t="str">
        <f t="shared" si="4"/>
        <v/>
      </c>
      <c r="O25" s="103"/>
      <c r="P25" s="103"/>
      <c r="Q25" s="103"/>
      <c r="R25" s="103" t="str">
        <f t="shared" si="2"/>
        <v/>
      </c>
      <c r="S25" s="103"/>
      <c r="T25" s="103"/>
      <c r="U25" s="103"/>
      <c r="V25" s="103"/>
      <c r="W25" s="103" t="str">
        <f t="shared" si="5"/>
        <v/>
      </c>
      <c r="X25" s="103"/>
      <c r="Y25" s="103"/>
      <c r="Z25" s="103"/>
      <c r="AA25" s="104"/>
      <c r="AB25" s="12"/>
    </row>
    <row r="26" spans="2:28" x14ac:dyDescent="0.25">
      <c r="B26" s="9"/>
      <c r="C26" s="110" t="str">
        <f t="shared" si="3"/>
        <v/>
      </c>
      <c r="D26" s="111"/>
      <c r="E26" s="111"/>
      <c r="F26" s="105" t="str">
        <f t="shared" si="0"/>
        <v/>
      </c>
      <c r="G26" s="105"/>
      <c r="H26" s="105"/>
      <c r="I26" s="105"/>
      <c r="J26" s="105" t="str">
        <f t="shared" si="1"/>
        <v/>
      </c>
      <c r="K26" s="105"/>
      <c r="L26" s="105"/>
      <c r="M26" s="105"/>
      <c r="N26" s="105" t="str">
        <f t="shared" si="4"/>
        <v/>
      </c>
      <c r="O26" s="105"/>
      <c r="P26" s="105"/>
      <c r="Q26" s="105"/>
      <c r="R26" s="105" t="str">
        <f t="shared" si="2"/>
        <v/>
      </c>
      <c r="S26" s="105"/>
      <c r="T26" s="105"/>
      <c r="U26" s="105"/>
      <c r="V26" s="105"/>
      <c r="W26" s="105" t="str">
        <f t="shared" si="5"/>
        <v/>
      </c>
      <c r="X26" s="105"/>
      <c r="Y26" s="105"/>
      <c r="Z26" s="105"/>
      <c r="AA26" s="106"/>
      <c r="AB26" s="12"/>
    </row>
    <row r="27" spans="2:28" x14ac:dyDescent="0.25">
      <c r="B27" s="9"/>
      <c r="C27" s="112" t="str">
        <f t="shared" si="3"/>
        <v/>
      </c>
      <c r="D27" s="113"/>
      <c r="E27" s="113"/>
      <c r="F27" s="103" t="str">
        <f t="shared" si="0"/>
        <v/>
      </c>
      <c r="G27" s="103"/>
      <c r="H27" s="103"/>
      <c r="I27" s="103"/>
      <c r="J27" s="103" t="str">
        <f t="shared" si="1"/>
        <v/>
      </c>
      <c r="K27" s="103"/>
      <c r="L27" s="103"/>
      <c r="M27" s="103"/>
      <c r="N27" s="103" t="str">
        <f t="shared" si="4"/>
        <v/>
      </c>
      <c r="O27" s="103"/>
      <c r="P27" s="103"/>
      <c r="Q27" s="103"/>
      <c r="R27" s="103" t="str">
        <f t="shared" si="2"/>
        <v/>
      </c>
      <c r="S27" s="103"/>
      <c r="T27" s="103"/>
      <c r="U27" s="103"/>
      <c r="V27" s="103"/>
      <c r="W27" s="103" t="str">
        <f t="shared" si="5"/>
        <v/>
      </c>
      <c r="X27" s="103"/>
      <c r="Y27" s="103"/>
      <c r="Z27" s="103"/>
      <c r="AA27" s="104"/>
      <c r="AB27" s="12"/>
    </row>
    <row r="28" spans="2:28" x14ac:dyDescent="0.25">
      <c r="B28" s="9"/>
      <c r="C28" s="110" t="str">
        <f t="shared" si="3"/>
        <v/>
      </c>
      <c r="D28" s="111"/>
      <c r="E28" s="111"/>
      <c r="F28" s="105" t="str">
        <f t="shared" si="0"/>
        <v/>
      </c>
      <c r="G28" s="105"/>
      <c r="H28" s="105"/>
      <c r="I28" s="105"/>
      <c r="J28" s="105" t="str">
        <f t="shared" si="1"/>
        <v/>
      </c>
      <c r="K28" s="105"/>
      <c r="L28" s="105"/>
      <c r="M28" s="105"/>
      <c r="N28" s="105" t="str">
        <f t="shared" si="4"/>
        <v/>
      </c>
      <c r="O28" s="105"/>
      <c r="P28" s="105"/>
      <c r="Q28" s="105"/>
      <c r="R28" s="105" t="str">
        <f t="shared" si="2"/>
        <v/>
      </c>
      <c r="S28" s="105"/>
      <c r="T28" s="105"/>
      <c r="U28" s="105"/>
      <c r="V28" s="105"/>
      <c r="W28" s="105" t="str">
        <f t="shared" si="5"/>
        <v/>
      </c>
      <c r="X28" s="105"/>
      <c r="Y28" s="105"/>
      <c r="Z28" s="105"/>
      <c r="AA28" s="106"/>
      <c r="AB28" s="12"/>
    </row>
    <row r="29" spans="2:28" x14ac:dyDescent="0.25">
      <c r="B29" s="9"/>
      <c r="C29" s="112" t="str">
        <f t="shared" si="3"/>
        <v/>
      </c>
      <c r="D29" s="113"/>
      <c r="E29" s="113"/>
      <c r="F29" s="103" t="str">
        <f t="shared" si="0"/>
        <v/>
      </c>
      <c r="G29" s="103"/>
      <c r="H29" s="103"/>
      <c r="I29" s="103"/>
      <c r="J29" s="103" t="str">
        <f t="shared" si="1"/>
        <v/>
      </c>
      <c r="K29" s="103"/>
      <c r="L29" s="103"/>
      <c r="M29" s="103"/>
      <c r="N29" s="103" t="str">
        <f t="shared" si="4"/>
        <v/>
      </c>
      <c r="O29" s="103"/>
      <c r="P29" s="103"/>
      <c r="Q29" s="103"/>
      <c r="R29" s="103" t="str">
        <f t="shared" si="2"/>
        <v/>
      </c>
      <c r="S29" s="103"/>
      <c r="T29" s="103"/>
      <c r="U29" s="103"/>
      <c r="V29" s="103"/>
      <c r="W29" s="103" t="str">
        <f t="shared" si="5"/>
        <v/>
      </c>
      <c r="X29" s="103"/>
      <c r="Y29" s="103"/>
      <c r="Z29" s="103"/>
      <c r="AA29" s="104"/>
      <c r="AB29" s="12"/>
    </row>
    <row r="30" spans="2:28" x14ac:dyDescent="0.25">
      <c r="B30" s="9"/>
      <c r="C30" s="110" t="str">
        <f t="shared" si="3"/>
        <v/>
      </c>
      <c r="D30" s="111"/>
      <c r="E30" s="111"/>
      <c r="F30" s="105" t="str">
        <f t="shared" si="0"/>
        <v/>
      </c>
      <c r="G30" s="105"/>
      <c r="H30" s="105"/>
      <c r="I30" s="105"/>
      <c r="J30" s="105" t="str">
        <f t="shared" si="1"/>
        <v/>
      </c>
      <c r="K30" s="105"/>
      <c r="L30" s="105"/>
      <c r="M30" s="105"/>
      <c r="N30" s="105" t="str">
        <f t="shared" si="4"/>
        <v/>
      </c>
      <c r="O30" s="105"/>
      <c r="P30" s="105"/>
      <c r="Q30" s="105"/>
      <c r="R30" s="105" t="str">
        <f t="shared" si="2"/>
        <v/>
      </c>
      <c r="S30" s="105"/>
      <c r="T30" s="105"/>
      <c r="U30" s="105"/>
      <c r="V30" s="105"/>
      <c r="W30" s="105" t="str">
        <f t="shared" si="5"/>
        <v/>
      </c>
      <c r="X30" s="105"/>
      <c r="Y30" s="105"/>
      <c r="Z30" s="105"/>
      <c r="AA30" s="106"/>
      <c r="AB30" s="12"/>
    </row>
    <row r="31" spans="2:28" x14ac:dyDescent="0.25">
      <c r="B31" s="9"/>
      <c r="C31" s="112" t="str">
        <f t="shared" si="3"/>
        <v/>
      </c>
      <c r="D31" s="113"/>
      <c r="E31" s="113"/>
      <c r="F31" s="103" t="str">
        <f t="shared" si="0"/>
        <v/>
      </c>
      <c r="G31" s="103"/>
      <c r="H31" s="103"/>
      <c r="I31" s="103"/>
      <c r="J31" s="103" t="str">
        <f t="shared" si="1"/>
        <v/>
      </c>
      <c r="K31" s="103"/>
      <c r="L31" s="103"/>
      <c r="M31" s="103"/>
      <c r="N31" s="103" t="str">
        <f t="shared" si="4"/>
        <v/>
      </c>
      <c r="O31" s="103"/>
      <c r="P31" s="103"/>
      <c r="Q31" s="103"/>
      <c r="R31" s="103" t="str">
        <f t="shared" si="2"/>
        <v/>
      </c>
      <c r="S31" s="103"/>
      <c r="T31" s="103"/>
      <c r="U31" s="103"/>
      <c r="V31" s="103"/>
      <c r="W31" s="103" t="str">
        <f t="shared" si="5"/>
        <v/>
      </c>
      <c r="X31" s="103"/>
      <c r="Y31" s="103"/>
      <c r="Z31" s="103"/>
      <c r="AA31" s="104"/>
      <c r="AB31" s="12"/>
    </row>
    <row r="32" spans="2:28" x14ac:dyDescent="0.25">
      <c r="B32" s="9"/>
      <c r="C32" s="110" t="str">
        <f t="shared" si="3"/>
        <v/>
      </c>
      <c r="D32" s="111"/>
      <c r="E32" s="111"/>
      <c r="F32" s="105" t="str">
        <f t="shared" si="0"/>
        <v/>
      </c>
      <c r="G32" s="105"/>
      <c r="H32" s="105"/>
      <c r="I32" s="105"/>
      <c r="J32" s="105" t="str">
        <f t="shared" si="1"/>
        <v/>
      </c>
      <c r="K32" s="105"/>
      <c r="L32" s="105"/>
      <c r="M32" s="105"/>
      <c r="N32" s="105" t="str">
        <f t="shared" si="4"/>
        <v/>
      </c>
      <c r="O32" s="105"/>
      <c r="P32" s="105"/>
      <c r="Q32" s="105"/>
      <c r="R32" s="105" t="str">
        <f t="shared" si="2"/>
        <v/>
      </c>
      <c r="S32" s="105"/>
      <c r="T32" s="105"/>
      <c r="U32" s="105"/>
      <c r="V32" s="105"/>
      <c r="W32" s="105" t="str">
        <f t="shared" si="5"/>
        <v/>
      </c>
      <c r="X32" s="105"/>
      <c r="Y32" s="105"/>
      <c r="Z32" s="105"/>
      <c r="AA32" s="106"/>
      <c r="AB32" s="12"/>
    </row>
    <row r="33" spans="2:28" x14ac:dyDescent="0.25">
      <c r="B33" s="9"/>
      <c r="C33" s="112" t="str">
        <f t="shared" si="3"/>
        <v/>
      </c>
      <c r="D33" s="113"/>
      <c r="E33" s="113"/>
      <c r="F33" s="103" t="str">
        <f t="shared" si="0"/>
        <v/>
      </c>
      <c r="G33" s="103"/>
      <c r="H33" s="103"/>
      <c r="I33" s="103"/>
      <c r="J33" s="103" t="str">
        <f t="shared" si="1"/>
        <v/>
      </c>
      <c r="K33" s="103"/>
      <c r="L33" s="103"/>
      <c r="M33" s="103"/>
      <c r="N33" s="103" t="str">
        <f t="shared" si="4"/>
        <v/>
      </c>
      <c r="O33" s="103"/>
      <c r="P33" s="103"/>
      <c r="Q33" s="103"/>
      <c r="R33" s="103" t="str">
        <f t="shared" si="2"/>
        <v/>
      </c>
      <c r="S33" s="103"/>
      <c r="T33" s="103"/>
      <c r="U33" s="103"/>
      <c r="V33" s="103"/>
      <c r="W33" s="103" t="str">
        <f t="shared" si="5"/>
        <v/>
      </c>
      <c r="X33" s="103"/>
      <c r="Y33" s="103"/>
      <c r="Z33" s="103"/>
      <c r="AA33" s="104"/>
      <c r="AB33" s="12"/>
    </row>
    <row r="34" spans="2:28" x14ac:dyDescent="0.25">
      <c r="B34" s="9"/>
      <c r="C34" s="110" t="str">
        <f t="shared" si="3"/>
        <v/>
      </c>
      <c r="D34" s="111"/>
      <c r="E34" s="111"/>
      <c r="F34" s="105" t="str">
        <f t="shared" si="0"/>
        <v/>
      </c>
      <c r="G34" s="105"/>
      <c r="H34" s="105"/>
      <c r="I34" s="105"/>
      <c r="J34" s="105" t="str">
        <f t="shared" si="1"/>
        <v/>
      </c>
      <c r="K34" s="105"/>
      <c r="L34" s="105"/>
      <c r="M34" s="105"/>
      <c r="N34" s="105" t="str">
        <f t="shared" si="4"/>
        <v/>
      </c>
      <c r="O34" s="105"/>
      <c r="P34" s="105"/>
      <c r="Q34" s="105"/>
      <c r="R34" s="105" t="str">
        <f t="shared" si="2"/>
        <v/>
      </c>
      <c r="S34" s="105"/>
      <c r="T34" s="105"/>
      <c r="U34" s="105"/>
      <c r="V34" s="105"/>
      <c r="W34" s="105" t="str">
        <f t="shared" si="5"/>
        <v/>
      </c>
      <c r="X34" s="105"/>
      <c r="Y34" s="105"/>
      <c r="Z34" s="105"/>
      <c r="AA34" s="106"/>
      <c r="AB34" s="12"/>
    </row>
    <row r="35" spans="2:28" x14ac:dyDescent="0.25">
      <c r="B35" s="9"/>
      <c r="C35" s="112" t="str">
        <f t="shared" si="3"/>
        <v/>
      </c>
      <c r="D35" s="113"/>
      <c r="E35" s="113"/>
      <c r="F35" s="103" t="str">
        <f t="shared" si="0"/>
        <v/>
      </c>
      <c r="G35" s="103"/>
      <c r="H35" s="103"/>
      <c r="I35" s="103"/>
      <c r="J35" s="103" t="str">
        <f t="shared" si="1"/>
        <v/>
      </c>
      <c r="K35" s="103"/>
      <c r="L35" s="103"/>
      <c r="M35" s="103"/>
      <c r="N35" s="103" t="str">
        <f t="shared" si="4"/>
        <v/>
      </c>
      <c r="O35" s="103"/>
      <c r="P35" s="103"/>
      <c r="Q35" s="103"/>
      <c r="R35" s="103" t="str">
        <f t="shared" si="2"/>
        <v/>
      </c>
      <c r="S35" s="103"/>
      <c r="T35" s="103"/>
      <c r="U35" s="103"/>
      <c r="V35" s="103"/>
      <c r="W35" s="103" t="str">
        <f t="shared" si="5"/>
        <v/>
      </c>
      <c r="X35" s="103"/>
      <c r="Y35" s="103"/>
      <c r="Z35" s="103"/>
      <c r="AA35" s="104"/>
      <c r="AB35" s="12"/>
    </row>
    <row r="36" spans="2:28" x14ac:dyDescent="0.25">
      <c r="B36" s="9"/>
      <c r="C36" s="110" t="str">
        <f t="shared" si="3"/>
        <v/>
      </c>
      <c r="D36" s="111"/>
      <c r="E36" s="111"/>
      <c r="F36" s="105" t="str">
        <f t="shared" si="0"/>
        <v/>
      </c>
      <c r="G36" s="105"/>
      <c r="H36" s="105"/>
      <c r="I36" s="105"/>
      <c r="J36" s="105" t="str">
        <f t="shared" si="1"/>
        <v/>
      </c>
      <c r="K36" s="105"/>
      <c r="L36" s="105"/>
      <c r="M36" s="105"/>
      <c r="N36" s="105" t="str">
        <f t="shared" si="4"/>
        <v/>
      </c>
      <c r="O36" s="105"/>
      <c r="P36" s="105"/>
      <c r="Q36" s="105"/>
      <c r="R36" s="105" t="str">
        <f t="shared" si="2"/>
        <v/>
      </c>
      <c r="S36" s="105"/>
      <c r="T36" s="105"/>
      <c r="U36" s="105"/>
      <c r="V36" s="105"/>
      <c r="W36" s="105" t="str">
        <f t="shared" si="5"/>
        <v/>
      </c>
      <c r="X36" s="105"/>
      <c r="Y36" s="105"/>
      <c r="Z36" s="105"/>
      <c r="AA36" s="106"/>
      <c r="AB36" s="12"/>
    </row>
    <row r="37" spans="2:28" x14ac:dyDescent="0.25">
      <c r="B37" s="9"/>
      <c r="C37" s="112" t="str">
        <f t="shared" si="3"/>
        <v/>
      </c>
      <c r="D37" s="113"/>
      <c r="E37" s="113"/>
      <c r="F37" s="103" t="str">
        <f t="shared" si="0"/>
        <v/>
      </c>
      <c r="G37" s="103"/>
      <c r="H37" s="103"/>
      <c r="I37" s="103"/>
      <c r="J37" s="103" t="str">
        <f t="shared" si="1"/>
        <v/>
      </c>
      <c r="K37" s="103"/>
      <c r="L37" s="103"/>
      <c r="M37" s="103"/>
      <c r="N37" s="103" t="str">
        <f t="shared" si="4"/>
        <v/>
      </c>
      <c r="O37" s="103"/>
      <c r="P37" s="103"/>
      <c r="Q37" s="103"/>
      <c r="R37" s="103" t="str">
        <f t="shared" si="2"/>
        <v/>
      </c>
      <c r="S37" s="103"/>
      <c r="T37" s="103"/>
      <c r="U37" s="103"/>
      <c r="V37" s="103"/>
      <c r="W37" s="103" t="str">
        <f t="shared" si="5"/>
        <v/>
      </c>
      <c r="X37" s="103"/>
      <c r="Y37" s="103"/>
      <c r="Z37" s="103"/>
      <c r="AA37" s="104"/>
      <c r="AB37" s="12"/>
    </row>
    <row r="38" spans="2:28" x14ac:dyDescent="0.25">
      <c r="B38" s="9"/>
      <c r="C38" s="110" t="str">
        <f t="shared" si="3"/>
        <v/>
      </c>
      <c r="D38" s="111"/>
      <c r="E38" s="111"/>
      <c r="F38" s="105" t="str">
        <f t="shared" si="0"/>
        <v/>
      </c>
      <c r="G38" s="105"/>
      <c r="H38" s="105"/>
      <c r="I38" s="105"/>
      <c r="J38" s="105" t="str">
        <f t="shared" si="1"/>
        <v/>
      </c>
      <c r="K38" s="105"/>
      <c r="L38" s="105"/>
      <c r="M38" s="105"/>
      <c r="N38" s="105" t="str">
        <f t="shared" si="4"/>
        <v/>
      </c>
      <c r="O38" s="105"/>
      <c r="P38" s="105"/>
      <c r="Q38" s="105"/>
      <c r="R38" s="105" t="str">
        <f t="shared" si="2"/>
        <v/>
      </c>
      <c r="S38" s="105"/>
      <c r="T38" s="105"/>
      <c r="U38" s="105"/>
      <c r="V38" s="105"/>
      <c r="W38" s="105" t="str">
        <f t="shared" si="5"/>
        <v/>
      </c>
      <c r="X38" s="105"/>
      <c r="Y38" s="105"/>
      <c r="Z38" s="105"/>
      <c r="AA38" s="106"/>
      <c r="AB38" s="12"/>
    </row>
    <row r="39" spans="2:28" x14ac:dyDescent="0.25">
      <c r="B39" s="9"/>
      <c r="C39" s="112" t="str">
        <f t="shared" si="3"/>
        <v/>
      </c>
      <c r="D39" s="113"/>
      <c r="E39" s="113"/>
      <c r="F39" s="103" t="str">
        <f t="shared" si="0"/>
        <v/>
      </c>
      <c r="G39" s="103"/>
      <c r="H39" s="103"/>
      <c r="I39" s="103"/>
      <c r="J39" s="103" t="str">
        <f t="shared" si="1"/>
        <v/>
      </c>
      <c r="K39" s="103"/>
      <c r="L39" s="103"/>
      <c r="M39" s="103"/>
      <c r="N39" s="103" t="str">
        <f t="shared" si="4"/>
        <v/>
      </c>
      <c r="O39" s="103"/>
      <c r="P39" s="103"/>
      <c r="Q39" s="103"/>
      <c r="R39" s="103" t="str">
        <f t="shared" si="2"/>
        <v/>
      </c>
      <c r="S39" s="103"/>
      <c r="T39" s="103"/>
      <c r="U39" s="103"/>
      <c r="V39" s="103"/>
      <c r="W39" s="103" t="str">
        <f t="shared" si="5"/>
        <v/>
      </c>
      <c r="X39" s="103"/>
      <c r="Y39" s="103"/>
      <c r="Z39" s="103"/>
      <c r="AA39" s="104"/>
      <c r="AB39" s="12"/>
    </row>
    <row r="40" spans="2:28" x14ac:dyDescent="0.25">
      <c r="B40" s="9"/>
      <c r="C40" s="110" t="str">
        <f t="shared" si="3"/>
        <v/>
      </c>
      <c r="D40" s="111"/>
      <c r="E40" s="111"/>
      <c r="F40" s="105" t="str">
        <f t="shared" si="0"/>
        <v/>
      </c>
      <c r="G40" s="105"/>
      <c r="H40" s="105"/>
      <c r="I40" s="105"/>
      <c r="J40" s="105" t="str">
        <f t="shared" si="1"/>
        <v/>
      </c>
      <c r="K40" s="105"/>
      <c r="L40" s="105"/>
      <c r="M40" s="105"/>
      <c r="N40" s="105" t="str">
        <f t="shared" si="4"/>
        <v/>
      </c>
      <c r="O40" s="105"/>
      <c r="P40" s="105"/>
      <c r="Q40" s="105"/>
      <c r="R40" s="105" t="str">
        <f t="shared" si="2"/>
        <v/>
      </c>
      <c r="S40" s="105"/>
      <c r="T40" s="105"/>
      <c r="U40" s="105"/>
      <c r="V40" s="105"/>
      <c r="W40" s="105" t="str">
        <f t="shared" si="5"/>
        <v/>
      </c>
      <c r="X40" s="105"/>
      <c r="Y40" s="105"/>
      <c r="Z40" s="105"/>
      <c r="AA40" s="106"/>
      <c r="AB40" s="12"/>
    </row>
    <row r="41" spans="2:28" x14ac:dyDescent="0.25">
      <c r="B41" s="9"/>
      <c r="C41" s="112" t="str">
        <f t="shared" si="3"/>
        <v/>
      </c>
      <c r="D41" s="113"/>
      <c r="E41" s="113"/>
      <c r="F41" s="103" t="str">
        <f t="shared" si="0"/>
        <v/>
      </c>
      <c r="G41" s="103"/>
      <c r="H41" s="103"/>
      <c r="I41" s="103"/>
      <c r="J41" s="103" t="str">
        <f t="shared" si="1"/>
        <v/>
      </c>
      <c r="K41" s="103"/>
      <c r="L41" s="103"/>
      <c r="M41" s="103"/>
      <c r="N41" s="103" t="str">
        <f t="shared" si="4"/>
        <v/>
      </c>
      <c r="O41" s="103"/>
      <c r="P41" s="103"/>
      <c r="Q41" s="103"/>
      <c r="R41" s="103" t="str">
        <f t="shared" si="2"/>
        <v/>
      </c>
      <c r="S41" s="103"/>
      <c r="T41" s="103"/>
      <c r="U41" s="103"/>
      <c r="V41" s="103"/>
      <c r="W41" s="103" t="str">
        <f t="shared" si="5"/>
        <v/>
      </c>
      <c r="X41" s="103"/>
      <c r="Y41" s="103"/>
      <c r="Z41" s="103"/>
      <c r="AA41" s="104"/>
      <c r="AB41" s="12"/>
    </row>
    <row r="42" spans="2:28" x14ac:dyDescent="0.25">
      <c r="B42" s="9"/>
      <c r="C42" s="110" t="str">
        <f t="shared" si="3"/>
        <v/>
      </c>
      <c r="D42" s="111"/>
      <c r="E42" s="111"/>
      <c r="F42" s="105" t="str">
        <f t="shared" si="0"/>
        <v/>
      </c>
      <c r="G42" s="105"/>
      <c r="H42" s="105"/>
      <c r="I42" s="105"/>
      <c r="J42" s="105" t="str">
        <f t="shared" si="1"/>
        <v/>
      </c>
      <c r="K42" s="105"/>
      <c r="L42" s="105"/>
      <c r="M42" s="105"/>
      <c r="N42" s="105" t="str">
        <f t="shared" si="4"/>
        <v/>
      </c>
      <c r="O42" s="105"/>
      <c r="P42" s="105"/>
      <c r="Q42" s="105"/>
      <c r="R42" s="105" t="str">
        <f t="shared" si="2"/>
        <v/>
      </c>
      <c r="S42" s="105"/>
      <c r="T42" s="105"/>
      <c r="U42" s="105"/>
      <c r="V42" s="105"/>
      <c r="W42" s="105" t="str">
        <f t="shared" si="5"/>
        <v/>
      </c>
      <c r="X42" s="105"/>
      <c r="Y42" s="105"/>
      <c r="Z42" s="105"/>
      <c r="AA42" s="106"/>
      <c r="AB42" s="12"/>
    </row>
    <row r="43" spans="2:28" x14ac:dyDescent="0.25">
      <c r="B43" s="9"/>
      <c r="C43" s="112" t="str">
        <f t="shared" si="3"/>
        <v/>
      </c>
      <c r="D43" s="113"/>
      <c r="E43" s="113"/>
      <c r="F43" s="103" t="str">
        <f t="shared" si="0"/>
        <v/>
      </c>
      <c r="G43" s="103"/>
      <c r="H43" s="103"/>
      <c r="I43" s="103"/>
      <c r="J43" s="103" t="str">
        <f t="shared" si="1"/>
        <v/>
      </c>
      <c r="K43" s="103"/>
      <c r="L43" s="103"/>
      <c r="M43" s="103"/>
      <c r="N43" s="103" t="str">
        <f t="shared" si="4"/>
        <v/>
      </c>
      <c r="O43" s="103"/>
      <c r="P43" s="103"/>
      <c r="Q43" s="103"/>
      <c r="R43" s="103" t="str">
        <f t="shared" si="2"/>
        <v/>
      </c>
      <c r="S43" s="103"/>
      <c r="T43" s="103"/>
      <c r="U43" s="103"/>
      <c r="V43" s="103"/>
      <c r="W43" s="103" t="str">
        <f t="shared" si="5"/>
        <v/>
      </c>
      <c r="X43" s="103"/>
      <c r="Y43" s="103"/>
      <c r="Z43" s="103"/>
      <c r="AA43" s="104"/>
      <c r="AB43" s="12"/>
    </row>
    <row r="44" spans="2:28" x14ac:dyDescent="0.25">
      <c r="B44" s="9"/>
      <c r="C44" s="110" t="str">
        <f t="shared" si="3"/>
        <v/>
      </c>
      <c r="D44" s="111"/>
      <c r="E44" s="111"/>
      <c r="F44" s="105" t="str">
        <f t="shared" si="0"/>
        <v/>
      </c>
      <c r="G44" s="105"/>
      <c r="H44" s="105"/>
      <c r="I44" s="105"/>
      <c r="J44" s="105" t="str">
        <f t="shared" si="1"/>
        <v/>
      </c>
      <c r="K44" s="105"/>
      <c r="L44" s="105"/>
      <c r="M44" s="105"/>
      <c r="N44" s="105" t="str">
        <f t="shared" si="4"/>
        <v/>
      </c>
      <c r="O44" s="105"/>
      <c r="P44" s="105"/>
      <c r="Q44" s="105"/>
      <c r="R44" s="105" t="str">
        <f t="shared" si="2"/>
        <v/>
      </c>
      <c r="S44" s="105"/>
      <c r="T44" s="105"/>
      <c r="U44" s="105"/>
      <c r="V44" s="105"/>
      <c r="W44" s="105" t="str">
        <f t="shared" si="5"/>
        <v/>
      </c>
      <c r="X44" s="105"/>
      <c r="Y44" s="105"/>
      <c r="Z44" s="105"/>
      <c r="AA44" s="106"/>
      <c r="AB44" s="12"/>
    </row>
    <row r="45" spans="2:28" x14ac:dyDescent="0.25">
      <c r="B45" s="9"/>
      <c r="C45" s="112" t="str">
        <f t="shared" si="3"/>
        <v/>
      </c>
      <c r="D45" s="113"/>
      <c r="E45" s="113"/>
      <c r="F45" s="103" t="str">
        <f t="shared" si="0"/>
        <v/>
      </c>
      <c r="G45" s="103"/>
      <c r="H45" s="103"/>
      <c r="I45" s="103"/>
      <c r="J45" s="103" t="str">
        <f t="shared" si="1"/>
        <v/>
      </c>
      <c r="K45" s="103"/>
      <c r="L45" s="103"/>
      <c r="M45" s="103"/>
      <c r="N45" s="103" t="str">
        <f t="shared" si="4"/>
        <v/>
      </c>
      <c r="O45" s="103"/>
      <c r="P45" s="103"/>
      <c r="Q45" s="103"/>
      <c r="R45" s="103" t="str">
        <f t="shared" si="2"/>
        <v/>
      </c>
      <c r="S45" s="103"/>
      <c r="T45" s="103"/>
      <c r="U45" s="103"/>
      <c r="V45" s="103"/>
      <c r="W45" s="103" t="str">
        <f t="shared" si="5"/>
        <v/>
      </c>
      <c r="X45" s="103"/>
      <c r="Y45" s="103"/>
      <c r="Z45" s="103"/>
      <c r="AA45" s="104"/>
      <c r="AB45" s="12"/>
    </row>
    <row r="46" spans="2:28" x14ac:dyDescent="0.25">
      <c r="B46" s="9"/>
      <c r="C46" s="110" t="str">
        <f t="shared" si="3"/>
        <v/>
      </c>
      <c r="D46" s="111"/>
      <c r="E46" s="111"/>
      <c r="F46" s="105" t="str">
        <f t="shared" si="0"/>
        <v/>
      </c>
      <c r="G46" s="105"/>
      <c r="H46" s="105"/>
      <c r="I46" s="105"/>
      <c r="J46" s="105" t="str">
        <f t="shared" si="1"/>
        <v/>
      </c>
      <c r="K46" s="105"/>
      <c r="L46" s="105"/>
      <c r="M46" s="105"/>
      <c r="N46" s="105" t="str">
        <f t="shared" si="4"/>
        <v/>
      </c>
      <c r="O46" s="105"/>
      <c r="P46" s="105"/>
      <c r="Q46" s="105"/>
      <c r="R46" s="105" t="str">
        <f t="shared" si="2"/>
        <v/>
      </c>
      <c r="S46" s="105"/>
      <c r="T46" s="105"/>
      <c r="U46" s="105"/>
      <c r="V46" s="105"/>
      <c r="W46" s="105" t="str">
        <f t="shared" si="5"/>
        <v/>
      </c>
      <c r="X46" s="105"/>
      <c r="Y46" s="105"/>
      <c r="Z46" s="105"/>
      <c r="AA46" s="106"/>
      <c r="AB46" s="12"/>
    </row>
    <row r="47" spans="2:28" ht="15.75" thickBot="1" x14ac:dyDescent="0.3">
      <c r="B47" s="9"/>
      <c r="C47" s="114" t="str">
        <f t="shared" si="3"/>
        <v/>
      </c>
      <c r="D47" s="115"/>
      <c r="E47" s="115"/>
      <c r="F47" s="92" t="str">
        <f t="shared" si="0"/>
        <v/>
      </c>
      <c r="G47" s="92"/>
      <c r="H47" s="92"/>
      <c r="I47" s="92"/>
      <c r="J47" s="92" t="str">
        <f t="shared" si="1"/>
        <v/>
      </c>
      <c r="K47" s="92"/>
      <c r="L47" s="92"/>
      <c r="M47" s="92"/>
      <c r="N47" s="92" t="str">
        <f t="shared" si="4"/>
        <v/>
      </c>
      <c r="O47" s="92"/>
      <c r="P47" s="92"/>
      <c r="Q47" s="92"/>
      <c r="R47" s="92" t="str">
        <f t="shared" si="2"/>
        <v/>
      </c>
      <c r="S47" s="92"/>
      <c r="T47" s="92"/>
      <c r="U47" s="92"/>
      <c r="V47" s="92"/>
      <c r="W47" s="92" t="str">
        <f t="shared" si="5"/>
        <v/>
      </c>
      <c r="X47" s="92"/>
      <c r="Y47" s="92"/>
      <c r="Z47" s="92"/>
      <c r="AA47" s="93"/>
      <c r="AB47" s="12"/>
    </row>
    <row r="48" spans="2:28" ht="15.75" thickTop="1" x14ac:dyDescent="0.25">
      <c r="B48" s="9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2"/>
    </row>
    <row r="49" spans="2:28" ht="15.75" thickBot="1" x14ac:dyDescent="0.3">
      <c r="B49" s="10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</row>
    <row r="50" spans="2:28" ht="15.75" thickTop="1" x14ac:dyDescent="0.25"/>
  </sheetData>
  <mergeCells count="205">
    <mergeCell ref="I4:L4"/>
    <mergeCell ref="I5:L5"/>
    <mergeCell ref="I6:L6"/>
    <mergeCell ref="I7:L7"/>
    <mergeCell ref="R16:V16"/>
    <mergeCell ref="W16:AA16"/>
    <mergeCell ref="C16:E16"/>
    <mergeCell ref="C17:E17"/>
    <mergeCell ref="C18:E18"/>
    <mergeCell ref="W17:AA17"/>
    <mergeCell ref="W18:AA18"/>
    <mergeCell ref="C19:E19"/>
    <mergeCell ref="I9:L9"/>
    <mergeCell ref="F16:I16"/>
    <mergeCell ref="J16:M16"/>
    <mergeCell ref="N16:Q16"/>
    <mergeCell ref="C28:E28"/>
    <mergeCell ref="C29:E29"/>
    <mergeCell ref="C30:E30"/>
    <mergeCell ref="C31:E31"/>
    <mergeCell ref="C20:E20"/>
    <mergeCell ref="C21:E21"/>
    <mergeCell ref="C22:E22"/>
    <mergeCell ref="C23:E23"/>
    <mergeCell ref="C24:E24"/>
    <mergeCell ref="C25:E25"/>
    <mergeCell ref="J28:M28"/>
    <mergeCell ref="J29:M29"/>
    <mergeCell ref="J30:M30"/>
    <mergeCell ref="J31:M31"/>
    <mergeCell ref="N17:Q17"/>
    <mergeCell ref="N18:Q18"/>
    <mergeCell ref="N19:Q19"/>
    <mergeCell ref="N20:Q20"/>
    <mergeCell ref="N21:Q21"/>
    <mergeCell ref="C44:E44"/>
    <mergeCell ref="C45:E45"/>
    <mergeCell ref="C46:E46"/>
    <mergeCell ref="C47:E47"/>
    <mergeCell ref="F17:I17"/>
    <mergeCell ref="F18:I18"/>
    <mergeCell ref="F19:I19"/>
    <mergeCell ref="F20:I20"/>
    <mergeCell ref="F21:I21"/>
    <mergeCell ref="F22:I22"/>
    <mergeCell ref="C38:E38"/>
    <mergeCell ref="C39:E39"/>
    <mergeCell ref="C40:E40"/>
    <mergeCell ref="C41:E41"/>
    <mergeCell ref="C42:E42"/>
    <mergeCell ref="C43:E43"/>
    <mergeCell ref="C32:E32"/>
    <mergeCell ref="C33:E33"/>
    <mergeCell ref="C34:E34"/>
    <mergeCell ref="C35:E35"/>
    <mergeCell ref="C36:E36"/>
    <mergeCell ref="C37:E37"/>
    <mergeCell ref="C26:E26"/>
    <mergeCell ref="C27:E27"/>
    <mergeCell ref="F39:I39"/>
    <mergeCell ref="F40:I40"/>
    <mergeCell ref="F29:I29"/>
    <mergeCell ref="F30:I30"/>
    <mergeCell ref="F31:I31"/>
    <mergeCell ref="F32:I32"/>
    <mergeCell ref="F33:I33"/>
    <mergeCell ref="F34:I34"/>
    <mergeCell ref="F23:I23"/>
    <mergeCell ref="F24:I24"/>
    <mergeCell ref="F25:I25"/>
    <mergeCell ref="F26:I26"/>
    <mergeCell ref="F27:I27"/>
    <mergeCell ref="F28:I28"/>
    <mergeCell ref="F47:I47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F41:I41"/>
    <mergeCell ref="F42:I42"/>
    <mergeCell ref="F43:I43"/>
    <mergeCell ref="F44:I44"/>
    <mergeCell ref="F45:I45"/>
    <mergeCell ref="F46:I46"/>
    <mergeCell ref="F35:I35"/>
    <mergeCell ref="F36:I36"/>
    <mergeCell ref="F37:I37"/>
    <mergeCell ref="F38:I38"/>
    <mergeCell ref="J44:M44"/>
    <mergeCell ref="J45:M45"/>
    <mergeCell ref="J46:M46"/>
    <mergeCell ref="J47:M47"/>
    <mergeCell ref="N22:Q22"/>
    <mergeCell ref="J38:M38"/>
    <mergeCell ref="J39:M39"/>
    <mergeCell ref="J40:M40"/>
    <mergeCell ref="J41:M41"/>
    <mergeCell ref="J42:M42"/>
    <mergeCell ref="J43:M43"/>
    <mergeCell ref="J32:M32"/>
    <mergeCell ref="J33:M33"/>
    <mergeCell ref="J34:M34"/>
    <mergeCell ref="J35:M35"/>
    <mergeCell ref="J36:M36"/>
    <mergeCell ref="J37:M37"/>
    <mergeCell ref="J26:M26"/>
    <mergeCell ref="J27:M27"/>
    <mergeCell ref="N39:Q39"/>
    <mergeCell ref="N40:Q40"/>
    <mergeCell ref="N29:Q29"/>
    <mergeCell ref="N30:Q30"/>
    <mergeCell ref="N31:Q31"/>
    <mergeCell ref="N32:Q32"/>
    <mergeCell ref="N33:Q33"/>
    <mergeCell ref="N34:Q34"/>
    <mergeCell ref="N23:Q23"/>
    <mergeCell ref="N24:Q24"/>
    <mergeCell ref="N25:Q25"/>
    <mergeCell ref="N26:Q26"/>
    <mergeCell ref="N27:Q27"/>
    <mergeCell ref="N28:Q28"/>
    <mergeCell ref="R28:V28"/>
    <mergeCell ref="R29:V29"/>
    <mergeCell ref="R30:V30"/>
    <mergeCell ref="R31:V31"/>
    <mergeCell ref="N47:Q47"/>
    <mergeCell ref="R17:V17"/>
    <mergeCell ref="R18:V18"/>
    <mergeCell ref="R19:V19"/>
    <mergeCell ref="R20:V20"/>
    <mergeCell ref="R21:V21"/>
    <mergeCell ref="R22:V22"/>
    <mergeCell ref="R23:V23"/>
    <mergeCell ref="R24:V24"/>
    <mergeCell ref="R25:V25"/>
    <mergeCell ref="N41:Q41"/>
    <mergeCell ref="N42:Q42"/>
    <mergeCell ref="N43:Q43"/>
    <mergeCell ref="N44:Q44"/>
    <mergeCell ref="N45:Q45"/>
    <mergeCell ref="N46:Q46"/>
    <mergeCell ref="N35:Q35"/>
    <mergeCell ref="N36:Q36"/>
    <mergeCell ref="N37:Q37"/>
    <mergeCell ref="N38:Q38"/>
    <mergeCell ref="R44:V44"/>
    <mergeCell ref="R45:V45"/>
    <mergeCell ref="R46:V46"/>
    <mergeCell ref="R47:V47"/>
    <mergeCell ref="W19:AA19"/>
    <mergeCell ref="W20:AA20"/>
    <mergeCell ref="W21:AA21"/>
    <mergeCell ref="W22:AA22"/>
    <mergeCell ref="R38:V38"/>
    <mergeCell ref="R39:V39"/>
    <mergeCell ref="R40:V40"/>
    <mergeCell ref="R41:V41"/>
    <mergeCell ref="R42:V42"/>
    <mergeCell ref="W32:AA32"/>
    <mergeCell ref="W33:AA33"/>
    <mergeCell ref="W34:AA34"/>
    <mergeCell ref="W23:AA23"/>
    <mergeCell ref="W24:AA24"/>
    <mergeCell ref="W25:AA25"/>
    <mergeCell ref="W26:AA26"/>
    <mergeCell ref="W27:AA27"/>
    <mergeCell ref="W28:AA28"/>
    <mergeCell ref="R43:V43"/>
    <mergeCell ref="R32:V32"/>
    <mergeCell ref="R33:V33"/>
    <mergeCell ref="R34:V34"/>
    <mergeCell ref="R35:V35"/>
    <mergeCell ref="R36:V36"/>
    <mergeCell ref="R37:V37"/>
    <mergeCell ref="R26:V26"/>
    <mergeCell ref="R27:V27"/>
    <mergeCell ref="B2:AB2"/>
    <mergeCell ref="C14:D14"/>
    <mergeCell ref="W47:AA47"/>
    <mergeCell ref="C9:H9"/>
    <mergeCell ref="C7:H7"/>
    <mergeCell ref="C6:H6"/>
    <mergeCell ref="C5:H5"/>
    <mergeCell ref="C4:H4"/>
    <mergeCell ref="C11:L13"/>
    <mergeCell ref="W41:AA41"/>
    <mergeCell ref="W42:AA42"/>
    <mergeCell ref="W43:AA43"/>
    <mergeCell ref="W44:AA44"/>
    <mergeCell ref="W45:AA45"/>
    <mergeCell ref="W46:AA46"/>
    <mergeCell ref="W35:AA35"/>
    <mergeCell ref="W36:AA36"/>
    <mergeCell ref="W37:AA37"/>
    <mergeCell ref="W38:AA38"/>
    <mergeCell ref="W39:AA39"/>
    <mergeCell ref="W40:AA40"/>
    <mergeCell ref="W29:AA29"/>
    <mergeCell ref="W30:AA30"/>
    <mergeCell ref="W31:AA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5"/>
  <sheetViews>
    <sheetView showGridLines="0" workbookViewId="0">
      <selection activeCell="C3" sqref="C3"/>
    </sheetView>
  </sheetViews>
  <sheetFormatPr defaultRowHeight="15" x14ac:dyDescent="0.25"/>
  <cols>
    <col min="1" max="42" width="4.7109375" customWidth="1"/>
  </cols>
  <sheetData>
    <row r="1" spans="2:33" ht="15.75" thickBot="1" x14ac:dyDescent="0.3"/>
    <row r="2" spans="2:33" ht="15.75" thickTop="1" x14ac:dyDescent="0.25">
      <c r="B2" s="1"/>
      <c r="C2" s="2"/>
      <c r="D2" s="2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  <c r="AA2" s="42"/>
      <c r="AB2" s="42"/>
      <c r="AC2" s="42"/>
      <c r="AD2" s="42"/>
      <c r="AE2" s="42"/>
      <c r="AF2" s="42"/>
      <c r="AG2" s="42"/>
    </row>
    <row r="3" spans="2:33" ht="18.75" x14ac:dyDescent="0.3">
      <c r="B3" s="3"/>
      <c r="C3" s="4"/>
      <c r="D3" s="5" t="s">
        <v>38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  <c r="AA3" s="42"/>
      <c r="AB3" s="42"/>
      <c r="AC3" s="42"/>
      <c r="AD3" s="42"/>
      <c r="AE3" s="42"/>
      <c r="AF3" s="42"/>
      <c r="AG3" s="42"/>
    </row>
    <row r="4" spans="2:33" x14ac:dyDescent="0.25">
      <c r="B4" s="3"/>
      <c r="C4" s="6" t="s">
        <v>1</v>
      </c>
      <c r="D4" s="4" t="s">
        <v>39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7"/>
      <c r="AA4" s="41"/>
      <c r="AB4" s="41"/>
      <c r="AC4" s="41"/>
      <c r="AD4" s="41"/>
      <c r="AE4" s="41"/>
      <c r="AF4" s="41"/>
      <c r="AG4" s="42"/>
    </row>
    <row r="5" spans="2:33" x14ac:dyDescent="0.25">
      <c r="B5" s="3"/>
      <c r="C5" s="6" t="s">
        <v>2</v>
      </c>
      <c r="D5" s="4" t="s">
        <v>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7"/>
      <c r="AA5" s="41"/>
      <c r="AB5" s="41"/>
      <c r="AC5" s="41"/>
      <c r="AD5" s="41"/>
      <c r="AE5" s="41"/>
      <c r="AF5" s="41"/>
      <c r="AG5" s="42"/>
    </row>
    <row r="6" spans="2:33" x14ac:dyDescent="0.25">
      <c r="B6" s="3"/>
      <c r="C6" s="4"/>
      <c r="D6" s="39" t="s">
        <v>31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7"/>
      <c r="AA6" s="41"/>
      <c r="AB6" s="41"/>
      <c r="AC6" s="41"/>
      <c r="AD6" s="41"/>
      <c r="AE6" s="41"/>
      <c r="AF6" s="41"/>
      <c r="AG6" s="42"/>
    </row>
    <row r="7" spans="2:33" x14ac:dyDescent="0.25">
      <c r="B7" s="3"/>
      <c r="C7" s="4"/>
      <c r="D7" s="4" t="s">
        <v>40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7"/>
      <c r="AA7" s="41"/>
      <c r="AB7" s="41"/>
      <c r="AC7" s="41"/>
      <c r="AD7" s="41"/>
      <c r="AE7" s="41"/>
      <c r="AF7" s="41"/>
      <c r="AG7" s="42"/>
    </row>
    <row r="8" spans="2:33" x14ac:dyDescent="0.25">
      <c r="B8" s="3"/>
      <c r="C8" s="6" t="s">
        <v>32</v>
      </c>
      <c r="D8" s="4" t="s">
        <v>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7"/>
      <c r="AA8" s="41"/>
      <c r="AB8" s="41"/>
      <c r="AC8" s="41"/>
      <c r="AD8" s="41"/>
      <c r="AE8" s="41"/>
      <c r="AF8" s="41"/>
      <c r="AG8" s="42"/>
    </row>
    <row r="9" spans="2:33" x14ac:dyDescent="0.25">
      <c r="B9" s="3"/>
      <c r="C9" s="4"/>
      <c r="D9" s="39" t="s">
        <v>33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7"/>
      <c r="AA9" s="41"/>
      <c r="AB9" s="41"/>
      <c r="AC9" s="41"/>
      <c r="AD9" s="41"/>
      <c r="AE9" s="41"/>
      <c r="AF9" s="41"/>
      <c r="AG9" s="42"/>
    </row>
    <row r="10" spans="2:33" x14ac:dyDescent="0.25">
      <c r="B10" s="3"/>
      <c r="C10" s="4"/>
      <c r="D10" s="4" t="s">
        <v>34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7"/>
      <c r="AA10" s="41"/>
      <c r="AB10" s="41"/>
      <c r="AC10" s="41"/>
      <c r="AD10" s="41"/>
      <c r="AE10" s="41"/>
      <c r="AF10" s="41"/>
      <c r="AG10" s="42"/>
    </row>
    <row r="11" spans="2:33" x14ac:dyDescent="0.25">
      <c r="B11" s="3"/>
      <c r="C11" s="6" t="s">
        <v>35</v>
      </c>
      <c r="D11" s="4" t="s">
        <v>41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7"/>
      <c r="AA11" s="41"/>
      <c r="AB11" s="41"/>
      <c r="AC11" s="41"/>
      <c r="AD11" s="41"/>
      <c r="AE11" s="41"/>
      <c r="AF11" s="41"/>
      <c r="AG11" s="42"/>
    </row>
    <row r="12" spans="2:33" x14ac:dyDescent="0.25">
      <c r="B12" s="3"/>
      <c r="C12" s="4"/>
      <c r="D12" s="4" t="s">
        <v>42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7"/>
      <c r="AA12" s="41"/>
      <c r="AB12" s="41"/>
      <c r="AC12" s="41"/>
      <c r="AD12" s="41"/>
      <c r="AE12" s="41"/>
      <c r="AF12" s="41"/>
      <c r="AG12" s="42"/>
    </row>
    <row r="13" spans="2:33" x14ac:dyDescent="0.25">
      <c r="B13" s="3"/>
      <c r="C13" s="6" t="s">
        <v>1</v>
      </c>
      <c r="D13" s="4" t="s">
        <v>43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7"/>
      <c r="AA13" s="41"/>
      <c r="AB13" s="41"/>
      <c r="AC13" s="41"/>
      <c r="AD13" s="41"/>
      <c r="AE13" s="41"/>
      <c r="AF13" s="41"/>
      <c r="AG13" s="42"/>
    </row>
    <row r="14" spans="2:33" x14ac:dyDescent="0.25">
      <c r="B14" s="3"/>
      <c r="C14" s="6"/>
      <c r="D14" s="39" t="s">
        <v>60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7"/>
      <c r="AA14" s="41"/>
      <c r="AB14" s="41"/>
      <c r="AC14" s="41"/>
      <c r="AD14" s="41"/>
      <c r="AE14" s="41"/>
      <c r="AF14" s="41"/>
      <c r="AG14" s="42"/>
    </row>
    <row r="15" spans="2:33" x14ac:dyDescent="0.25">
      <c r="B15" s="3"/>
      <c r="C15" s="6" t="s">
        <v>1</v>
      </c>
      <c r="D15" s="4" t="s">
        <v>36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7"/>
      <c r="AA15" s="41"/>
      <c r="AB15" s="41"/>
      <c r="AC15" s="41"/>
      <c r="AD15" s="41"/>
      <c r="AE15" s="41"/>
      <c r="AF15" s="41"/>
      <c r="AG15" s="42"/>
    </row>
    <row r="16" spans="2:33" x14ac:dyDescent="0.25">
      <c r="B16" s="3"/>
      <c r="C16" s="6"/>
      <c r="D16" s="39" t="s">
        <v>37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7"/>
      <c r="AA16" s="41"/>
      <c r="AB16" s="41"/>
      <c r="AC16" s="41"/>
      <c r="AD16" s="41"/>
      <c r="AE16" s="41"/>
      <c r="AF16" s="41"/>
      <c r="AG16" s="42"/>
    </row>
    <row r="17" spans="2:33" ht="15.75" thickBot="1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0"/>
      <c r="AA17" s="41"/>
      <c r="AB17" s="41"/>
      <c r="AC17" s="41"/>
      <c r="AD17" s="41"/>
      <c r="AE17" s="41"/>
      <c r="AF17" s="41"/>
      <c r="AG17" s="42"/>
    </row>
    <row r="18" spans="2:33" ht="15.75" thickTop="1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2"/>
    </row>
    <row r="19" spans="2:33" x14ac:dyDescent="0.25">
      <c r="B19" s="41"/>
      <c r="C19" s="41"/>
      <c r="D19" s="51" t="s">
        <v>61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2"/>
    </row>
    <row r="20" spans="2:33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2"/>
    </row>
    <row r="21" spans="2:33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</row>
    <row r="22" spans="2:33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2"/>
    </row>
    <row r="23" spans="2:33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</row>
    <row r="24" spans="2:33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2"/>
    </row>
    <row r="25" spans="2:33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4"/>
  <sheetViews>
    <sheetView showGridLines="0" workbookViewId="0">
      <selection activeCell="L13" sqref="L13"/>
    </sheetView>
  </sheetViews>
  <sheetFormatPr defaultRowHeight="15" x14ac:dyDescent="0.25"/>
  <cols>
    <col min="1" max="2" width="4.7109375" customWidth="1"/>
    <col min="3" max="4" width="14.42578125" customWidth="1"/>
    <col min="5" max="5" width="4.7109375" customWidth="1"/>
    <col min="6" max="6" width="6.5703125" customWidth="1"/>
    <col min="7" max="7" width="4.7109375" customWidth="1"/>
    <col min="8" max="15" width="13" customWidth="1"/>
    <col min="16" max="50" width="4.7109375" customWidth="1"/>
  </cols>
  <sheetData>
    <row r="2" spans="2:17" x14ac:dyDescent="0.25">
      <c r="B2" s="29"/>
      <c r="C2" s="30"/>
      <c r="D2" s="30"/>
      <c r="E2" s="30"/>
      <c r="F2" s="30"/>
      <c r="G2" s="30"/>
      <c r="H2" s="30"/>
      <c r="I2" s="30"/>
      <c r="J2" s="30" t="s">
        <v>11</v>
      </c>
      <c r="K2" s="30" t="s">
        <v>12</v>
      </c>
      <c r="L2" s="30" t="s">
        <v>13</v>
      </c>
      <c r="M2" s="30" t="s">
        <v>14</v>
      </c>
      <c r="N2" s="30"/>
      <c r="O2" s="30"/>
      <c r="P2" s="30"/>
      <c r="Q2" s="31"/>
    </row>
    <row r="3" spans="2:17" x14ac:dyDescent="0.25">
      <c r="B3" s="32"/>
      <c r="C3" s="40">
        <v>1</v>
      </c>
      <c r="D3" s="40">
        <v>1</v>
      </c>
      <c r="E3" s="8"/>
      <c r="F3" s="40">
        <f>VLOOKUP(Sales,L_Increment,2,TRUE)</f>
        <v>100</v>
      </c>
      <c r="G3" s="8"/>
      <c r="H3" s="33">
        <f>Increment</f>
        <v>100</v>
      </c>
      <c r="I3" s="33">
        <f>H3</f>
        <v>100</v>
      </c>
      <c r="J3" s="8">
        <f t="shared" ref="J3:J33" si="0">FCost</f>
        <v>500</v>
      </c>
      <c r="K3" s="8">
        <f t="shared" ref="K3:K33" si="1">H3*VCost</f>
        <v>250</v>
      </c>
      <c r="L3" s="8">
        <f>J3+K3</f>
        <v>750</v>
      </c>
      <c r="M3" s="8">
        <f t="shared" ref="M3:M32" si="2">H3*Price</f>
        <v>500</v>
      </c>
      <c r="N3" s="8"/>
      <c r="O3" s="8" t="b">
        <f>BE&gt;Sales</f>
        <v>0</v>
      </c>
      <c r="P3" s="8"/>
      <c r="Q3" s="34"/>
    </row>
    <row r="4" spans="2:17" x14ac:dyDescent="0.25">
      <c r="B4" s="32"/>
      <c r="C4" s="40">
        <v>31</v>
      </c>
      <c r="D4" s="40">
        <v>10</v>
      </c>
      <c r="E4" s="8"/>
      <c r="F4" s="8"/>
      <c r="G4" s="8"/>
      <c r="H4" s="33">
        <f t="shared" ref="H4:H33" si="3">Increment+H3</f>
        <v>200</v>
      </c>
      <c r="I4" s="33">
        <f t="shared" ref="I4:I33" si="4">H4</f>
        <v>200</v>
      </c>
      <c r="J4" s="8">
        <f t="shared" si="0"/>
        <v>500</v>
      </c>
      <c r="K4" s="8">
        <f t="shared" si="1"/>
        <v>500</v>
      </c>
      <c r="L4" s="8">
        <f t="shared" ref="L4:L32" si="5">J4+K4</f>
        <v>1000</v>
      </c>
      <c r="M4" s="8">
        <f t="shared" si="2"/>
        <v>1000</v>
      </c>
      <c r="N4" s="8"/>
      <c r="O4" s="8" t="str">
        <f>IF(O3,"You cannot compansate your costs and make profit.","You will be making profit after "&amp;TEXT(BE,"###,###,##0.00")&amp;" units.")</f>
        <v>You will be making profit after 200,,000 units.</v>
      </c>
      <c r="P4" s="8"/>
      <c r="Q4" s="34"/>
    </row>
    <row r="5" spans="2:17" x14ac:dyDescent="0.25">
      <c r="B5" s="32"/>
      <c r="C5" s="40">
        <v>301</v>
      </c>
      <c r="D5" s="40">
        <v>100</v>
      </c>
      <c r="E5" s="8"/>
      <c r="F5" s="8"/>
      <c r="G5" s="8"/>
      <c r="H5" s="33">
        <f t="shared" si="3"/>
        <v>300</v>
      </c>
      <c r="I5" s="33">
        <f t="shared" si="4"/>
        <v>300</v>
      </c>
      <c r="J5" s="8">
        <f t="shared" si="0"/>
        <v>500</v>
      </c>
      <c r="K5" s="8">
        <f t="shared" si="1"/>
        <v>750</v>
      </c>
      <c r="L5" s="8">
        <f t="shared" si="5"/>
        <v>1250</v>
      </c>
      <c r="M5" s="8">
        <f t="shared" si="2"/>
        <v>1500</v>
      </c>
      <c r="N5" s="8"/>
      <c r="O5" s="8"/>
      <c r="P5" s="8"/>
      <c r="Q5" s="34"/>
    </row>
    <row r="6" spans="2:17" x14ac:dyDescent="0.25">
      <c r="B6" s="32"/>
      <c r="C6" s="40">
        <v>3001</v>
      </c>
      <c r="D6" s="40">
        <v>1000</v>
      </c>
      <c r="E6" s="8"/>
      <c r="F6" s="8"/>
      <c r="G6" s="8"/>
      <c r="H6" s="33">
        <f t="shared" si="3"/>
        <v>400</v>
      </c>
      <c r="I6" s="33">
        <f t="shared" si="4"/>
        <v>400</v>
      </c>
      <c r="J6" s="8">
        <f t="shared" si="0"/>
        <v>500</v>
      </c>
      <c r="K6" s="8">
        <f t="shared" si="1"/>
        <v>1000</v>
      </c>
      <c r="L6" s="8">
        <f t="shared" si="5"/>
        <v>1500</v>
      </c>
      <c r="M6" s="8">
        <f t="shared" si="2"/>
        <v>2000</v>
      </c>
      <c r="N6" s="8"/>
      <c r="O6" s="8"/>
      <c r="P6" s="8"/>
      <c r="Q6" s="34"/>
    </row>
    <row r="7" spans="2:17" x14ac:dyDescent="0.25">
      <c r="B7" s="32"/>
      <c r="C7" s="40">
        <v>30001</v>
      </c>
      <c r="D7" s="40">
        <v>10000</v>
      </c>
      <c r="E7" s="8"/>
      <c r="F7" s="8"/>
      <c r="G7" s="8"/>
      <c r="H7" s="33">
        <f t="shared" si="3"/>
        <v>500</v>
      </c>
      <c r="I7" s="33">
        <f t="shared" si="4"/>
        <v>500</v>
      </c>
      <c r="J7" s="8">
        <f t="shared" si="0"/>
        <v>500</v>
      </c>
      <c r="K7" s="8">
        <f t="shared" si="1"/>
        <v>1250</v>
      </c>
      <c r="L7" s="8">
        <f t="shared" si="5"/>
        <v>1750</v>
      </c>
      <c r="M7" s="8">
        <f t="shared" si="2"/>
        <v>2500</v>
      </c>
      <c r="N7" s="8"/>
      <c r="O7" s="8"/>
      <c r="P7" s="8"/>
      <c r="Q7" s="34"/>
    </row>
    <row r="8" spans="2:17" x14ac:dyDescent="0.25">
      <c r="B8" s="32"/>
      <c r="C8" s="40">
        <v>300001</v>
      </c>
      <c r="D8" s="40">
        <v>100000</v>
      </c>
      <c r="E8" s="8"/>
      <c r="F8" s="8"/>
      <c r="G8" s="8"/>
      <c r="H8" s="33">
        <f t="shared" si="3"/>
        <v>600</v>
      </c>
      <c r="I8" s="33">
        <f t="shared" si="4"/>
        <v>600</v>
      </c>
      <c r="J8" s="8">
        <f t="shared" si="0"/>
        <v>500</v>
      </c>
      <c r="K8" s="8">
        <f t="shared" si="1"/>
        <v>1500</v>
      </c>
      <c r="L8" s="8">
        <f t="shared" si="5"/>
        <v>2000</v>
      </c>
      <c r="M8" s="8">
        <f t="shared" si="2"/>
        <v>3000</v>
      </c>
      <c r="N8" s="8"/>
      <c r="O8" s="8"/>
      <c r="P8" s="8"/>
      <c r="Q8" s="34"/>
    </row>
    <row r="9" spans="2:17" x14ac:dyDescent="0.25">
      <c r="B9" s="32"/>
      <c r="C9" s="40">
        <v>3000001</v>
      </c>
      <c r="D9" s="40">
        <v>1000000</v>
      </c>
      <c r="E9" s="8"/>
      <c r="F9" s="8"/>
      <c r="G9" s="8"/>
      <c r="H9" s="33">
        <f t="shared" si="3"/>
        <v>700</v>
      </c>
      <c r="I9" s="33">
        <f t="shared" si="4"/>
        <v>700</v>
      </c>
      <c r="J9" s="8">
        <f t="shared" si="0"/>
        <v>500</v>
      </c>
      <c r="K9" s="8">
        <f t="shared" si="1"/>
        <v>1750</v>
      </c>
      <c r="L9" s="8">
        <f t="shared" si="5"/>
        <v>2250</v>
      </c>
      <c r="M9" s="8">
        <f t="shared" si="2"/>
        <v>3500</v>
      </c>
      <c r="N9" s="8"/>
      <c r="O9" s="8"/>
      <c r="P9" s="8"/>
      <c r="Q9" s="34"/>
    </row>
    <row r="10" spans="2:17" x14ac:dyDescent="0.25">
      <c r="B10" s="32"/>
      <c r="C10" s="40">
        <v>30000001</v>
      </c>
      <c r="D10" s="40">
        <v>10000000</v>
      </c>
      <c r="E10" s="8"/>
      <c r="F10" s="8"/>
      <c r="G10" s="8"/>
      <c r="H10" s="33">
        <f t="shared" si="3"/>
        <v>800</v>
      </c>
      <c r="I10" s="33">
        <f t="shared" si="4"/>
        <v>800</v>
      </c>
      <c r="J10" s="8">
        <f t="shared" si="0"/>
        <v>500</v>
      </c>
      <c r="K10" s="8">
        <f t="shared" si="1"/>
        <v>2000</v>
      </c>
      <c r="L10" s="8">
        <f t="shared" si="5"/>
        <v>2500</v>
      </c>
      <c r="M10" s="8">
        <f t="shared" si="2"/>
        <v>4000</v>
      </c>
      <c r="N10" s="8"/>
      <c r="O10" s="8"/>
      <c r="P10" s="8"/>
      <c r="Q10" s="34"/>
    </row>
    <row r="11" spans="2:17" x14ac:dyDescent="0.25">
      <c r="B11" s="32"/>
      <c r="C11" s="40">
        <v>300000001</v>
      </c>
      <c r="D11" s="40">
        <v>100000000</v>
      </c>
      <c r="E11" s="8"/>
      <c r="F11" s="8"/>
      <c r="G11" s="8"/>
      <c r="H11" s="33">
        <f t="shared" si="3"/>
        <v>900</v>
      </c>
      <c r="I11" s="33">
        <f t="shared" si="4"/>
        <v>900</v>
      </c>
      <c r="J11" s="8">
        <f t="shared" si="0"/>
        <v>500</v>
      </c>
      <c r="K11" s="8">
        <f t="shared" si="1"/>
        <v>2250</v>
      </c>
      <c r="L11" s="8">
        <f t="shared" si="5"/>
        <v>2750</v>
      </c>
      <c r="M11" s="8">
        <f t="shared" si="2"/>
        <v>4500</v>
      </c>
      <c r="N11" s="8"/>
      <c r="O11" s="8"/>
      <c r="P11" s="8"/>
      <c r="Q11" s="34"/>
    </row>
    <row r="12" spans="2:17" x14ac:dyDescent="0.25">
      <c r="B12" s="32"/>
      <c r="C12" s="33"/>
      <c r="D12" s="33"/>
      <c r="E12" s="8"/>
      <c r="F12" s="8"/>
      <c r="G12" s="8"/>
      <c r="H12" s="33">
        <f t="shared" si="3"/>
        <v>1000</v>
      </c>
      <c r="I12" s="33">
        <f t="shared" si="4"/>
        <v>1000</v>
      </c>
      <c r="J12" s="8">
        <f t="shared" si="0"/>
        <v>500</v>
      </c>
      <c r="K12" s="8">
        <f t="shared" si="1"/>
        <v>2500</v>
      </c>
      <c r="L12" s="8">
        <f t="shared" si="5"/>
        <v>3000</v>
      </c>
      <c r="M12" s="8">
        <f t="shared" si="2"/>
        <v>5000</v>
      </c>
      <c r="N12" s="8"/>
      <c r="O12" s="8"/>
      <c r="P12" s="8"/>
      <c r="Q12" s="34"/>
    </row>
    <row r="13" spans="2:17" x14ac:dyDescent="0.25">
      <c r="B13" s="32"/>
      <c r="C13" s="33"/>
      <c r="D13" s="33"/>
      <c r="E13" s="8"/>
      <c r="F13" s="8"/>
      <c r="G13" s="8"/>
      <c r="H13" s="33">
        <f t="shared" si="3"/>
        <v>1100</v>
      </c>
      <c r="I13" s="33">
        <f t="shared" si="4"/>
        <v>1100</v>
      </c>
      <c r="J13" s="8">
        <f t="shared" si="0"/>
        <v>500</v>
      </c>
      <c r="K13" s="8">
        <f t="shared" si="1"/>
        <v>2750</v>
      </c>
      <c r="L13" s="8">
        <f t="shared" si="5"/>
        <v>3250</v>
      </c>
      <c r="M13" s="8">
        <f t="shared" si="2"/>
        <v>5500</v>
      </c>
      <c r="N13" s="8"/>
      <c r="O13" s="8"/>
      <c r="P13" s="8"/>
      <c r="Q13" s="34"/>
    </row>
    <row r="14" spans="2:17" x14ac:dyDescent="0.25">
      <c r="B14" s="32"/>
      <c r="C14" s="33"/>
      <c r="D14" s="33"/>
      <c r="E14" s="8"/>
      <c r="F14" s="8"/>
      <c r="G14" s="8"/>
      <c r="H14" s="33">
        <f t="shared" si="3"/>
        <v>1200</v>
      </c>
      <c r="I14" s="33">
        <f t="shared" si="4"/>
        <v>1200</v>
      </c>
      <c r="J14" s="8">
        <f t="shared" si="0"/>
        <v>500</v>
      </c>
      <c r="K14" s="8">
        <f t="shared" si="1"/>
        <v>3000</v>
      </c>
      <c r="L14" s="8">
        <f t="shared" si="5"/>
        <v>3500</v>
      </c>
      <c r="M14" s="8">
        <f t="shared" si="2"/>
        <v>6000</v>
      </c>
      <c r="N14" s="8"/>
      <c r="O14" s="8"/>
      <c r="P14" s="8"/>
      <c r="Q14" s="34"/>
    </row>
    <row r="15" spans="2:17" x14ac:dyDescent="0.25">
      <c r="B15" s="32"/>
      <c r="C15" s="33"/>
      <c r="D15" s="33"/>
      <c r="E15" s="8"/>
      <c r="F15" s="8"/>
      <c r="G15" s="8"/>
      <c r="H15" s="33">
        <f t="shared" si="3"/>
        <v>1300</v>
      </c>
      <c r="I15" s="33">
        <f t="shared" si="4"/>
        <v>1300</v>
      </c>
      <c r="J15" s="8">
        <f t="shared" si="0"/>
        <v>500</v>
      </c>
      <c r="K15" s="8">
        <f t="shared" si="1"/>
        <v>3250</v>
      </c>
      <c r="L15" s="8">
        <f t="shared" si="5"/>
        <v>3750</v>
      </c>
      <c r="M15" s="8">
        <f t="shared" si="2"/>
        <v>6500</v>
      </c>
      <c r="N15" s="8"/>
      <c r="O15" s="8"/>
      <c r="P15" s="8"/>
      <c r="Q15" s="34"/>
    </row>
    <row r="16" spans="2:17" x14ac:dyDescent="0.25">
      <c r="B16" s="32"/>
      <c r="C16" s="33"/>
      <c r="D16" s="33"/>
      <c r="E16" s="8"/>
      <c r="F16" s="8"/>
      <c r="G16" s="8"/>
      <c r="H16" s="33">
        <f t="shared" si="3"/>
        <v>1400</v>
      </c>
      <c r="I16" s="33">
        <f t="shared" si="4"/>
        <v>1400</v>
      </c>
      <c r="J16" s="8">
        <f t="shared" si="0"/>
        <v>500</v>
      </c>
      <c r="K16" s="8">
        <f t="shared" si="1"/>
        <v>3500</v>
      </c>
      <c r="L16" s="8">
        <f t="shared" si="5"/>
        <v>4000</v>
      </c>
      <c r="M16" s="8">
        <f t="shared" si="2"/>
        <v>7000</v>
      </c>
      <c r="N16" s="8"/>
      <c r="O16" s="8"/>
      <c r="P16" s="8"/>
      <c r="Q16" s="34"/>
    </row>
    <row r="17" spans="2:17" x14ac:dyDescent="0.25">
      <c r="B17" s="32"/>
      <c r="C17" s="33"/>
      <c r="D17" s="33"/>
      <c r="E17" s="8"/>
      <c r="F17" s="8"/>
      <c r="G17" s="8"/>
      <c r="H17" s="33">
        <f t="shared" si="3"/>
        <v>1500</v>
      </c>
      <c r="I17" s="33">
        <f t="shared" si="4"/>
        <v>1500</v>
      </c>
      <c r="J17" s="8">
        <f t="shared" si="0"/>
        <v>500</v>
      </c>
      <c r="K17" s="8">
        <f t="shared" si="1"/>
        <v>3750</v>
      </c>
      <c r="L17" s="8">
        <f t="shared" si="5"/>
        <v>4250</v>
      </c>
      <c r="M17" s="8">
        <f t="shared" si="2"/>
        <v>7500</v>
      </c>
      <c r="N17" s="8"/>
      <c r="O17" s="8"/>
      <c r="P17" s="8"/>
      <c r="Q17" s="34"/>
    </row>
    <row r="18" spans="2:17" x14ac:dyDescent="0.25">
      <c r="B18" s="32"/>
      <c r="C18" s="33"/>
      <c r="D18" s="33"/>
      <c r="E18" s="8"/>
      <c r="F18" s="8"/>
      <c r="G18" s="8"/>
      <c r="H18" s="33">
        <f t="shared" si="3"/>
        <v>1600</v>
      </c>
      <c r="I18" s="33">
        <f t="shared" si="4"/>
        <v>1600</v>
      </c>
      <c r="J18" s="8">
        <f t="shared" si="0"/>
        <v>500</v>
      </c>
      <c r="K18" s="8">
        <f t="shared" si="1"/>
        <v>4000</v>
      </c>
      <c r="L18" s="8">
        <f t="shared" si="5"/>
        <v>4500</v>
      </c>
      <c r="M18" s="8">
        <f t="shared" si="2"/>
        <v>8000</v>
      </c>
      <c r="N18" s="8"/>
      <c r="O18" s="8"/>
      <c r="P18" s="8"/>
      <c r="Q18" s="34"/>
    </row>
    <row r="19" spans="2:17" x14ac:dyDescent="0.25">
      <c r="B19" s="32"/>
      <c r="C19" s="8"/>
      <c r="D19" s="8"/>
      <c r="E19" s="8"/>
      <c r="F19" s="8"/>
      <c r="G19" s="8"/>
      <c r="H19" s="33">
        <f t="shared" si="3"/>
        <v>1700</v>
      </c>
      <c r="I19" s="33">
        <f t="shared" si="4"/>
        <v>1700</v>
      </c>
      <c r="J19" s="8">
        <f t="shared" si="0"/>
        <v>500</v>
      </c>
      <c r="K19" s="8">
        <f t="shared" si="1"/>
        <v>4250</v>
      </c>
      <c r="L19" s="8">
        <f t="shared" si="5"/>
        <v>4750</v>
      </c>
      <c r="M19" s="8">
        <f t="shared" si="2"/>
        <v>8500</v>
      </c>
      <c r="N19" s="8"/>
      <c r="O19" s="8"/>
      <c r="P19" s="8"/>
      <c r="Q19" s="34"/>
    </row>
    <row r="20" spans="2:17" x14ac:dyDescent="0.25">
      <c r="B20" s="32"/>
      <c r="C20" s="8"/>
      <c r="D20" s="8"/>
      <c r="E20" s="8"/>
      <c r="F20" s="8"/>
      <c r="G20" s="8"/>
      <c r="H20" s="33">
        <f t="shared" si="3"/>
        <v>1800</v>
      </c>
      <c r="I20" s="33">
        <f t="shared" si="4"/>
        <v>1800</v>
      </c>
      <c r="J20" s="8">
        <f t="shared" si="0"/>
        <v>500</v>
      </c>
      <c r="K20" s="8">
        <f t="shared" si="1"/>
        <v>4500</v>
      </c>
      <c r="L20" s="8">
        <f t="shared" si="5"/>
        <v>5000</v>
      </c>
      <c r="M20" s="8">
        <f t="shared" si="2"/>
        <v>9000</v>
      </c>
      <c r="N20" s="8"/>
      <c r="O20" s="8"/>
      <c r="P20" s="8"/>
      <c r="Q20" s="34"/>
    </row>
    <row r="21" spans="2:17" x14ac:dyDescent="0.25">
      <c r="B21" s="32"/>
      <c r="C21" s="8"/>
      <c r="D21" s="8"/>
      <c r="E21" s="8"/>
      <c r="F21" s="8"/>
      <c r="G21" s="8"/>
      <c r="H21" s="33">
        <f t="shared" si="3"/>
        <v>1900</v>
      </c>
      <c r="I21" s="33">
        <f t="shared" si="4"/>
        <v>1900</v>
      </c>
      <c r="J21" s="8">
        <f t="shared" si="0"/>
        <v>500</v>
      </c>
      <c r="K21" s="8">
        <f t="shared" si="1"/>
        <v>4750</v>
      </c>
      <c r="L21" s="8">
        <f t="shared" si="5"/>
        <v>5250</v>
      </c>
      <c r="M21" s="8">
        <f t="shared" si="2"/>
        <v>9500</v>
      </c>
      <c r="N21" s="8"/>
      <c r="O21" s="8"/>
      <c r="P21" s="8"/>
      <c r="Q21" s="34"/>
    </row>
    <row r="22" spans="2:17" x14ac:dyDescent="0.25">
      <c r="B22" s="32"/>
      <c r="C22" s="8"/>
      <c r="D22" s="8"/>
      <c r="E22" s="8"/>
      <c r="F22" s="8"/>
      <c r="G22" s="8"/>
      <c r="H22" s="33">
        <f t="shared" si="3"/>
        <v>2000</v>
      </c>
      <c r="I22" s="33">
        <f t="shared" si="4"/>
        <v>2000</v>
      </c>
      <c r="J22" s="8">
        <f t="shared" si="0"/>
        <v>500</v>
      </c>
      <c r="K22" s="8">
        <f t="shared" si="1"/>
        <v>5000</v>
      </c>
      <c r="L22" s="8">
        <f t="shared" si="5"/>
        <v>5500</v>
      </c>
      <c r="M22" s="8">
        <f t="shared" si="2"/>
        <v>10000</v>
      </c>
      <c r="N22" s="8"/>
      <c r="O22" s="8"/>
      <c r="P22" s="8"/>
      <c r="Q22" s="34"/>
    </row>
    <row r="23" spans="2:17" x14ac:dyDescent="0.25">
      <c r="B23" s="32"/>
      <c r="C23" s="8"/>
      <c r="D23" s="8"/>
      <c r="E23" s="8"/>
      <c r="F23" s="8"/>
      <c r="G23" s="8"/>
      <c r="H23" s="33">
        <f t="shared" si="3"/>
        <v>2100</v>
      </c>
      <c r="I23" s="33">
        <f t="shared" si="4"/>
        <v>2100</v>
      </c>
      <c r="J23" s="8">
        <f t="shared" si="0"/>
        <v>500</v>
      </c>
      <c r="K23" s="8">
        <f t="shared" si="1"/>
        <v>5250</v>
      </c>
      <c r="L23" s="8">
        <f t="shared" si="5"/>
        <v>5750</v>
      </c>
      <c r="M23" s="8">
        <f t="shared" si="2"/>
        <v>10500</v>
      </c>
      <c r="N23" s="8"/>
      <c r="O23" s="8"/>
      <c r="P23" s="8"/>
      <c r="Q23" s="34"/>
    </row>
    <row r="24" spans="2:17" x14ac:dyDescent="0.25">
      <c r="B24" s="32"/>
      <c r="C24" s="8"/>
      <c r="D24" s="8"/>
      <c r="E24" s="8"/>
      <c r="F24" s="8"/>
      <c r="G24" s="8"/>
      <c r="H24" s="33">
        <f t="shared" si="3"/>
        <v>2200</v>
      </c>
      <c r="I24" s="33">
        <f t="shared" si="4"/>
        <v>2200</v>
      </c>
      <c r="J24" s="8">
        <f t="shared" si="0"/>
        <v>500</v>
      </c>
      <c r="K24" s="8">
        <f t="shared" si="1"/>
        <v>5500</v>
      </c>
      <c r="L24" s="8">
        <f t="shared" si="5"/>
        <v>6000</v>
      </c>
      <c r="M24" s="8">
        <f t="shared" si="2"/>
        <v>11000</v>
      </c>
      <c r="N24" s="8"/>
      <c r="O24" s="8"/>
      <c r="P24" s="8"/>
      <c r="Q24" s="34"/>
    </row>
    <row r="25" spans="2:17" x14ac:dyDescent="0.25">
      <c r="B25" s="32"/>
      <c r="C25" s="8"/>
      <c r="D25" s="8"/>
      <c r="E25" s="8"/>
      <c r="F25" s="8"/>
      <c r="G25" s="8"/>
      <c r="H25" s="33">
        <f t="shared" si="3"/>
        <v>2300</v>
      </c>
      <c r="I25" s="33">
        <f t="shared" si="4"/>
        <v>2300</v>
      </c>
      <c r="J25" s="8">
        <f t="shared" si="0"/>
        <v>500</v>
      </c>
      <c r="K25" s="8">
        <f t="shared" si="1"/>
        <v>5750</v>
      </c>
      <c r="L25" s="8">
        <f t="shared" si="5"/>
        <v>6250</v>
      </c>
      <c r="M25" s="8">
        <f t="shared" si="2"/>
        <v>11500</v>
      </c>
      <c r="N25" s="8"/>
      <c r="O25" s="8"/>
      <c r="P25" s="8"/>
      <c r="Q25" s="34"/>
    </row>
    <row r="26" spans="2:17" x14ac:dyDescent="0.25">
      <c r="B26" s="32"/>
      <c r="C26" s="8"/>
      <c r="D26" s="8"/>
      <c r="E26" s="8"/>
      <c r="F26" s="8"/>
      <c r="G26" s="8"/>
      <c r="H26" s="33">
        <f t="shared" si="3"/>
        <v>2400</v>
      </c>
      <c r="I26" s="33">
        <f t="shared" si="4"/>
        <v>2400</v>
      </c>
      <c r="J26" s="8">
        <f t="shared" si="0"/>
        <v>500</v>
      </c>
      <c r="K26" s="8">
        <f t="shared" si="1"/>
        <v>6000</v>
      </c>
      <c r="L26" s="8">
        <f t="shared" si="5"/>
        <v>6500</v>
      </c>
      <c r="M26" s="8">
        <f t="shared" si="2"/>
        <v>12000</v>
      </c>
      <c r="N26" s="8"/>
      <c r="O26" s="8"/>
      <c r="P26" s="8"/>
      <c r="Q26" s="34"/>
    </row>
    <row r="27" spans="2:17" x14ac:dyDescent="0.25">
      <c r="B27" s="32"/>
      <c r="C27" s="8"/>
      <c r="D27" s="8"/>
      <c r="E27" s="8"/>
      <c r="F27" s="8"/>
      <c r="G27" s="8"/>
      <c r="H27" s="33">
        <f t="shared" si="3"/>
        <v>2500</v>
      </c>
      <c r="I27" s="33">
        <f t="shared" si="4"/>
        <v>2500</v>
      </c>
      <c r="J27" s="8">
        <f t="shared" si="0"/>
        <v>500</v>
      </c>
      <c r="K27" s="8">
        <f t="shared" si="1"/>
        <v>6250</v>
      </c>
      <c r="L27" s="8">
        <f t="shared" si="5"/>
        <v>6750</v>
      </c>
      <c r="M27" s="8">
        <f t="shared" si="2"/>
        <v>12500</v>
      </c>
      <c r="N27" s="8"/>
      <c r="O27" s="8"/>
      <c r="P27" s="8"/>
      <c r="Q27" s="34"/>
    </row>
    <row r="28" spans="2:17" x14ac:dyDescent="0.25">
      <c r="B28" s="32"/>
      <c r="C28" s="8"/>
      <c r="D28" s="8"/>
      <c r="E28" s="8"/>
      <c r="F28" s="8"/>
      <c r="G28" s="8"/>
      <c r="H28" s="33">
        <f t="shared" si="3"/>
        <v>2600</v>
      </c>
      <c r="I28" s="33">
        <f t="shared" si="4"/>
        <v>2600</v>
      </c>
      <c r="J28" s="8">
        <f t="shared" si="0"/>
        <v>500</v>
      </c>
      <c r="K28" s="8">
        <f t="shared" si="1"/>
        <v>6500</v>
      </c>
      <c r="L28" s="8">
        <f t="shared" si="5"/>
        <v>7000</v>
      </c>
      <c r="M28" s="8">
        <f t="shared" si="2"/>
        <v>13000</v>
      </c>
      <c r="N28" s="8"/>
      <c r="O28" s="8"/>
      <c r="P28" s="8"/>
      <c r="Q28" s="34"/>
    </row>
    <row r="29" spans="2:17" x14ac:dyDescent="0.25">
      <c r="B29" s="32"/>
      <c r="C29" s="8"/>
      <c r="D29" s="8"/>
      <c r="E29" s="8"/>
      <c r="F29" s="8"/>
      <c r="G29" s="8"/>
      <c r="H29" s="33">
        <f t="shared" si="3"/>
        <v>2700</v>
      </c>
      <c r="I29" s="33">
        <f t="shared" si="4"/>
        <v>2700</v>
      </c>
      <c r="J29" s="8">
        <f t="shared" si="0"/>
        <v>500</v>
      </c>
      <c r="K29" s="8">
        <f t="shared" si="1"/>
        <v>6750</v>
      </c>
      <c r="L29" s="8">
        <f t="shared" si="5"/>
        <v>7250</v>
      </c>
      <c r="M29" s="8">
        <f t="shared" si="2"/>
        <v>13500</v>
      </c>
      <c r="N29" s="8"/>
      <c r="O29" s="8"/>
      <c r="P29" s="8"/>
      <c r="Q29" s="34"/>
    </row>
    <row r="30" spans="2:17" x14ac:dyDescent="0.25">
      <c r="B30" s="32"/>
      <c r="C30" s="8"/>
      <c r="D30" s="8"/>
      <c r="E30" s="8"/>
      <c r="F30" s="8"/>
      <c r="G30" s="8"/>
      <c r="H30" s="33">
        <f t="shared" si="3"/>
        <v>2800</v>
      </c>
      <c r="I30" s="33">
        <f t="shared" si="4"/>
        <v>2800</v>
      </c>
      <c r="J30" s="8">
        <f t="shared" si="0"/>
        <v>500</v>
      </c>
      <c r="K30" s="8">
        <f t="shared" si="1"/>
        <v>7000</v>
      </c>
      <c r="L30" s="8">
        <f t="shared" si="5"/>
        <v>7500</v>
      </c>
      <c r="M30" s="8">
        <f t="shared" si="2"/>
        <v>14000</v>
      </c>
      <c r="N30" s="8"/>
      <c r="O30" s="8"/>
      <c r="P30" s="8"/>
      <c r="Q30" s="34"/>
    </row>
    <row r="31" spans="2:17" x14ac:dyDescent="0.25">
      <c r="B31" s="32"/>
      <c r="C31" s="8"/>
      <c r="D31" s="8"/>
      <c r="E31" s="8"/>
      <c r="F31" s="8"/>
      <c r="G31" s="8"/>
      <c r="H31" s="33">
        <f t="shared" si="3"/>
        <v>2900</v>
      </c>
      <c r="I31" s="33">
        <f t="shared" si="4"/>
        <v>2900</v>
      </c>
      <c r="J31" s="8">
        <f t="shared" si="0"/>
        <v>500</v>
      </c>
      <c r="K31" s="8">
        <f t="shared" si="1"/>
        <v>7250</v>
      </c>
      <c r="L31" s="8">
        <f t="shared" si="5"/>
        <v>7750</v>
      </c>
      <c r="M31" s="8">
        <f t="shared" si="2"/>
        <v>14500</v>
      </c>
      <c r="N31" s="8"/>
      <c r="O31" s="8"/>
      <c r="P31" s="8"/>
      <c r="Q31" s="34"/>
    </row>
    <row r="32" spans="2:17" x14ac:dyDescent="0.25">
      <c r="B32" s="32"/>
      <c r="C32" s="8"/>
      <c r="D32" s="8"/>
      <c r="E32" s="8"/>
      <c r="F32" s="8"/>
      <c r="G32" s="8"/>
      <c r="H32" s="33">
        <f t="shared" si="3"/>
        <v>3000</v>
      </c>
      <c r="I32" s="33">
        <f t="shared" si="4"/>
        <v>3000</v>
      </c>
      <c r="J32" s="8">
        <f t="shared" si="0"/>
        <v>500</v>
      </c>
      <c r="K32" s="8">
        <f t="shared" si="1"/>
        <v>7500</v>
      </c>
      <c r="L32" s="8">
        <f t="shared" si="5"/>
        <v>8000</v>
      </c>
      <c r="M32" s="8">
        <f t="shared" si="2"/>
        <v>15000</v>
      </c>
      <c r="N32" s="8"/>
      <c r="O32" s="8"/>
      <c r="P32" s="8"/>
      <c r="Q32" s="34"/>
    </row>
    <row r="33" spans="2:17" x14ac:dyDescent="0.25">
      <c r="B33" s="35"/>
      <c r="C33" s="36"/>
      <c r="D33" s="36"/>
      <c r="E33" s="36"/>
      <c r="F33" s="36"/>
      <c r="G33" s="36"/>
      <c r="H33" s="37">
        <f t="shared" si="3"/>
        <v>3100</v>
      </c>
      <c r="I33" s="37">
        <f t="shared" si="4"/>
        <v>3100</v>
      </c>
      <c r="J33" s="36">
        <f t="shared" si="0"/>
        <v>500</v>
      </c>
      <c r="K33" s="36">
        <f t="shared" si="1"/>
        <v>7750</v>
      </c>
      <c r="L33" s="36">
        <f>J33+K33</f>
        <v>8250</v>
      </c>
      <c r="M33" s="36">
        <f>Price*H33</f>
        <v>15500</v>
      </c>
      <c r="N33" s="36"/>
      <c r="O33" s="36"/>
      <c r="P33" s="36"/>
      <c r="Q33" s="38"/>
    </row>
    <row r="34" spans="2:17" x14ac:dyDescent="0.25">
      <c r="I3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5" x14ac:dyDescent="0.25"/>
  <sheetData>
    <row r="1" spans="1:13" x14ac:dyDescent="0.25">
      <c r="A1" t="s">
        <v>45</v>
      </c>
    </row>
    <row r="2" spans="1:13" x14ac:dyDescent="0.25">
      <c r="A2" t="s">
        <v>46</v>
      </c>
      <c r="B2" t="s">
        <v>47</v>
      </c>
      <c r="C2" t="s">
        <v>48</v>
      </c>
      <c r="D2" t="s">
        <v>49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t="s">
        <v>44</v>
      </c>
    </row>
    <row r="4" spans="1:13" ht="409.5" x14ac:dyDescent="0.25">
      <c r="A4" s="20" t="s">
        <v>50</v>
      </c>
    </row>
    <row r="5" spans="1:13" x14ac:dyDescent="0.25">
      <c r="A5" t="s">
        <v>28</v>
      </c>
    </row>
    <row r="6" spans="1:13" x14ac:dyDescent="0.25">
      <c r="A6" t="s">
        <v>27</v>
      </c>
    </row>
    <row r="8" spans="1:13" x14ac:dyDescent="0.25">
      <c r="A8" t="s">
        <v>30</v>
      </c>
    </row>
    <row r="11" spans="1:13" x14ac:dyDescent="0.25">
      <c r="A11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FFB2FA9-47AF-47B2-805D-EBC6C374AC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BreakEven Data</vt:lpstr>
      <vt:lpstr>BreakEven Analysis</vt:lpstr>
      <vt:lpstr>Readme</vt:lpstr>
      <vt:lpstr>Calculations</vt:lpstr>
      <vt:lpstr>BE</vt:lpstr>
      <vt:lpstr>FCost</vt:lpstr>
      <vt:lpstr>Increment</vt:lpstr>
      <vt:lpstr>L_Increment</vt:lpstr>
      <vt:lpstr>Price</vt:lpstr>
      <vt:lpstr>Sales</vt:lpstr>
      <vt:lpstr>VCost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Break-even analysis</dc:title>
  <dc:creator>Kenan Çılman</dc:creator>
  <cp:keywords/>
  <cp:lastModifiedBy>Kenan Çılman</cp:lastModifiedBy>
  <dcterms:created xsi:type="dcterms:W3CDTF">2014-10-25T20:35:47Z</dcterms:created>
  <dcterms:modified xsi:type="dcterms:W3CDTF">2014-10-25T20:35:47Z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TC103701739990</vt:lpwstr>
  </property>
</Properties>
</file>