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Direct Marketing Analysis"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'Direct Marketing Analysis'!$A$1:$I$42</definedName>
  </definedNames>
  <calcPr calcId="152511"/>
</workbook>
</file>

<file path=xl/calcChain.xml><?xml version="1.0" encoding="utf-8"?>
<calcChain xmlns="http://schemas.openxmlformats.org/spreadsheetml/2006/main">
  <c r="I7" i="1" l="1"/>
  <c r="E12" i="1"/>
  <c r="E22" i="1" s="1"/>
  <c r="E20" i="1"/>
  <c r="I22" i="1"/>
  <c r="I29" i="1" s="1"/>
  <c r="I27" i="1"/>
  <c r="I28" i="1" s="1"/>
  <c r="I35" i="1" s="1"/>
  <c r="I33" i="1"/>
  <c r="I37" i="1" s="1"/>
  <c r="I38" i="1" s="1"/>
</calcChain>
</file>

<file path=xl/comments1.xml><?xml version="1.0" encoding="utf-8"?>
<comments xmlns="http://schemas.openxmlformats.org/spreadsheetml/2006/main">
  <authors>
    <author>Author</author>
  </authors>
  <commentList>
    <comment ref="C3" authorId="0" shapeId="0">
      <text>
        <r>
          <rPr>
            <sz val="10"/>
            <color indexed="81"/>
            <rFont val="Arial"/>
            <family val="2"/>
          </rPr>
          <t>Use this template to run the numbers on a direct marketing campaign. It includes 
a breakdown of gross margin of the product being sold, the cost of the direct mail
piece, and an analysis of the profit.
For some mailings, you may know the total cost of each mail unit but not know the
breakdown costs for the individual components. In this case, simply enter the total 
unit cost into the "other"calculation cell, and enter the label "Total cost" in the cell
to its left.</t>
        </r>
      </text>
    </comment>
  </commentList>
</comments>
</file>

<file path=xl/sharedStrings.xml><?xml version="1.0" encoding="utf-8"?>
<sst xmlns="http://schemas.openxmlformats.org/spreadsheetml/2006/main" count="43" uniqueCount="40">
  <si>
    <t>Direct Marketing Analysis</t>
  </si>
  <si>
    <t>Promotion</t>
  </si>
  <si>
    <t xml:space="preserve">Date   </t>
  </si>
  <si>
    <t>Gross Margin per Unit</t>
  </si>
  <si>
    <t>Direct Mail Cost per Unit</t>
  </si>
  <si>
    <t>Selling Price</t>
  </si>
  <si>
    <t>Circulars</t>
  </si>
  <si>
    <t>Add: Handling Charge</t>
  </si>
  <si>
    <t>Letters</t>
  </si>
  <si>
    <t xml:space="preserve">   Total Revenue per Unit</t>
  </si>
  <si>
    <t>Inserts</t>
  </si>
  <si>
    <t>Lift Pieces</t>
  </si>
  <si>
    <t>Cost of Merchandise</t>
  </si>
  <si>
    <t>Envelopes</t>
  </si>
  <si>
    <t>Shipping or Delivery</t>
  </si>
  <si>
    <t>Order Forms</t>
  </si>
  <si>
    <t>Order Processing</t>
  </si>
  <si>
    <t>List Rental</t>
  </si>
  <si>
    <t>Cost of Returns</t>
  </si>
  <si>
    <t>Assembly</t>
  </si>
  <si>
    <t>Bad Debt</t>
  </si>
  <si>
    <t>Addressing</t>
  </si>
  <si>
    <t>Other</t>
  </si>
  <si>
    <t>(Guarantee Card)</t>
  </si>
  <si>
    <t>Postage</t>
  </si>
  <si>
    <t xml:space="preserve">   Total Cost per Unit</t>
  </si>
  <si>
    <t>Net Profit and Breakeven Point</t>
  </si>
  <si>
    <t>Units Mailed</t>
  </si>
  <si>
    <t>Response Rate</t>
  </si>
  <si>
    <t>Unit Sales</t>
  </si>
  <si>
    <t>Gross Margin</t>
  </si>
  <si>
    <t>Mailing Costs</t>
  </si>
  <si>
    <t>Fixed Costs</t>
  </si>
  <si>
    <t xml:space="preserve">   Creative Development</t>
  </si>
  <si>
    <t xml:space="preserve">   Allocations, Other</t>
  </si>
  <si>
    <t>Total Fixed Costs</t>
  </si>
  <si>
    <t>Total Net Profit</t>
  </si>
  <si>
    <t>Breakeven Unit Sales</t>
  </si>
  <si>
    <t>Breakeven Unit Mailing</t>
  </si>
  <si>
    <t xml:space="preserve">Prepared by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</si>
</sst>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quot;$&quot;#,##0_);\(&quot;$&quot;#,##0\)"/>
    <numFmt numFmtId="165" formatCode="&quot;$&quot;#,##0.00_);\(&quot;$&quot;#,##0.00\)"/>
    <numFmt numFmtId="166" formatCode="_(&quot;$&quot;* #,##0.00_);_(&quot;$&quot;* \(#,##0.00\);_(&quot;$&quot;* &quot;-&quot;??_);_(@_)"/>
    <numFmt numFmtId="167" formatCode="_(* #,##0.00_);_(* \(#,##0.00\);_(* &quot;-&quot;??_);_(@_)"/>
    <numFmt numFmtId="168" formatCode="_-&quot;£&quot;* #,##0_-;\-&quot;£&quot;* #,##0_-;_-&quot;£&quot;* &quot;-&quot;_-;_-@_-"/>
    <numFmt numFmtId="169" formatCode="_-* #,##0_-;\-* #,##0_-;_-* &quot;-&quot;_-;_-@_-"/>
    <numFmt numFmtId="170" formatCode="_-&quot;£&quot;* #,##0.00_-;\-&quot;£&quot;* #,##0.00_-;_-&quot;£&quot;* &quot;-&quot;??_-;_-@_-"/>
    <numFmt numFmtId="171" formatCode="_-* #,##0.00_-;\-* #,##0.00_-;_-* &quot;-&quot;??_-;_-@_-"/>
    <numFmt numFmtId="172" formatCode="0.00%_);[Red]\(0.00%\)"/>
    <numFmt numFmtId="173" formatCode="0%_);[Red]\(0%\)"/>
    <numFmt numFmtId="174" formatCode="0.000%"/>
    <numFmt numFmtId="175" formatCode="mmmm\ d\,\ yyyy"/>
  </numFmts>
  <fonts count="41">
    <font>
      <sz val="10"/>
      <name val="Arial"/>
    </font>
    <font>
      <sz val="10"/>
      <name val="Arial"/>
      <family val="2"/>
    </font>
    <font>
      <sz val="12"/>
      <name val="Arial MT"/>
      <family val="2"/>
    </font>
    <font>
      <b/>
      <sz val="26"/>
      <color indexed="9"/>
      <name val="Times New Roman"/>
      <family val="1"/>
    </font>
    <font>
      <sz val="12"/>
      <color indexed="9"/>
      <name val="Arial"/>
      <family val="2"/>
    </font>
    <font>
      <sz val="12"/>
      <color indexed="8"/>
      <name val="Arial"/>
      <family val="2"/>
    </font>
    <font>
      <sz val="14"/>
      <color indexed="8"/>
      <name val="Arial"/>
      <family val="2"/>
    </font>
    <font>
      <i/>
      <sz val="12"/>
      <color indexed="8"/>
      <name val="Arial"/>
      <family val="2"/>
    </font>
    <font>
      <b/>
      <sz val="12"/>
      <color indexed="8"/>
      <name val="Arial"/>
      <family val="2"/>
    </font>
    <font>
      <sz val="10"/>
      <color indexed="81"/>
      <name val="Arial"/>
      <family val="2"/>
    </font>
    <font>
      <u/>
      <sz val="10"/>
      <color indexed="12"/>
      <name val="Arial"/>
      <family val="2"/>
    </font>
    <font>
      <u/>
      <sz val="12"/>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30">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9"/>
        <bgColor indexed="26"/>
      </patternFill>
    </fill>
    <fill>
      <patternFill patternType="solid">
        <fgColor indexed="47"/>
        <bgColor indexed="9"/>
      </patternFill>
    </fill>
  </fills>
  <borders count="28">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18"/>
      </bottom>
      <diagonal/>
    </border>
    <border>
      <left/>
      <right/>
      <top/>
      <bottom style="thin">
        <color indexed="8"/>
      </bottom>
      <diagonal/>
    </border>
    <border>
      <left/>
      <right style="thin">
        <color indexed="64"/>
      </right>
      <top style="thin">
        <color indexed="64"/>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s>
  <cellStyleXfs count="75">
    <xf numFmtId="0" fontId="0" fillId="0" borderId="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2"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8" fillId="6" borderId="0" applyNumberFormat="0" applyBorder="0" applyAlignment="0" applyProtection="0"/>
    <xf numFmtId="0" fontId="28" fillId="3" borderId="0" applyNumberFormat="0" applyBorder="0" applyAlignment="0" applyProtection="0"/>
    <xf numFmtId="0" fontId="28" fillId="9"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37" fontId="12" fillId="16" borderId="1" applyBorder="0" applyProtection="0">
      <alignment vertical="center"/>
    </xf>
    <xf numFmtId="0" fontId="29" fillId="17" borderId="0" applyNumberFormat="0" applyBorder="0" applyAlignment="0" applyProtection="0"/>
    <xf numFmtId="164" fontId="13" fillId="0" borderId="2">
      <protection locked="0"/>
    </xf>
    <xf numFmtId="0" fontId="14" fillId="18" borderId="0" applyBorder="0">
      <alignment horizontal="left" vertical="center" indent="1"/>
    </xf>
    <xf numFmtId="0" fontId="30" fillId="4" borderId="3" applyNumberFormat="0" applyAlignment="0" applyProtection="0"/>
    <xf numFmtId="0" fontId="31"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5" fillId="0" borderId="5"/>
    <xf numFmtId="4" fontId="13" fillId="20" borderId="5">
      <protection locked="0"/>
    </xf>
    <xf numFmtId="0"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32" fillId="0" borderId="0" applyNumberFormat="0" applyFill="0" applyBorder="0" applyAlignment="0" applyProtection="0"/>
    <xf numFmtId="2" fontId="1" fillId="0" borderId="0" applyFont="0" applyFill="0" applyBorder="0" applyAlignment="0" applyProtection="0"/>
    <xf numFmtId="0" fontId="33" fillId="6" borderId="0" applyNumberFormat="0" applyBorder="0" applyAlignment="0" applyProtection="0"/>
    <xf numFmtId="4" fontId="13" fillId="21" borderId="5"/>
    <xf numFmtId="167" fontId="16" fillId="0" borderId="6"/>
    <xf numFmtId="37" fontId="17" fillId="22" borderId="2" applyBorder="0">
      <alignment horizontal="left" vertical="center" indent="1"/>
    </xf>
    <xf numFmtId="37" fontId="18" fillId="23" borderId="7" applyFill="0">
      <alignment vertical="center"/>
    </xf>
    <xf numFmtId="0" fontId="18" fillId="24" borderId="8" applyNumberFormat="0">
      <alignment horizontal="left" vertical="top" indent="1"/>
    </xf>
    <xf numFmtId="0" fontId="18" fillId="16" borderId="0" applyBorder="0">
      <alignment horizontal="left" vertical="center" indent="1"/>
    </xf>
    <xf numFmtId="0" fontId="18" fillId="0" borderId="8" applyNumberFormat="0" applyFill="0">
      <alignment horizontal="centerContinuous" vertical="top"/>
    </xf>
    <xf numFmtId="0" fontId="19" fillId="0" borderId="0" applyNumberFormat="0" applyFont="0" applyFill="0" applyAlignment="0" applyProtection="0"/>
    <xf numFmtId="0" fontId="20" fillId="0" borderId="0" applyNumberFormat="0" applyFon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10" fillId="0" borderId="0" applyNumberFormat="0" applyFill="0" applyBorder="0" applyAlignment="0" applyProtection="0">
      <alignment vertical="top"/>
      <protection locked="0"/>
    </xf>
    <xf numFmtId="0" fontId="35" fillId="10" borderId="3" applyNumberFormat="0" applyAlignment="0" applyProtection="0"/>
    <xf numFmtId="167" fontId="16" fillId="0" borderId="10"/>
    <xf numFmtId="0" fontId="36" fillId="0" borderId="11" applyNumberFormat="0" applyFill="0" applyAlignment="0" applyProtection="0"/>
    <xf numFmtId="166" fontId="16" fillId="0" borderId="12"/>
    <xf numFmtId="0" fontId="37" fillId="7" borderId="0" applyNumberFormat="0" applyBorder="0" applyAlignment="0" applyProtection="0"/>
    <xf numFmtId="0" fontId="21" fillId="23" borderId="0">
      <alignment horizontal="left" wrapText="1" indent="1"/>
    </xf>
    <xf numFmtId="37" fontId="12" fillId="16" borderId="13" applyBorder="0">
      <alignment horizontal="left" vertical="center" indent="2"/>
    </xf>
    <xf numFmtId="0" fontId="22" fillId="0" borderId="0"/>
    <xf numFmtId="0" fontId="1" fillId="7" borderId="14" applyNumberFormat="0" applyFont="0" applyAlignment="0" applyProtection="0"/>
    <xf numFmtId="0" fontId="38" fillId="4" borderId="15" applyNumberFormat="0" applyAlignment="0" applyProtection="0"/>
    <xf numFmtId="173" fontId="23" fillId="25" borderId="16"/>
    <xf numFmtId="172" fontId="23" fillId="0" borderId="16" applyFont="0" applyFill="0" applyBorder="0" applyAlignment="0" applyProtection="0">
      <protection locked="0"/>
    </xf>
    <xf numFmtId="2" fontId="24" fillId="0" borderId="0">
      <protection locked="0"/>
    </xf>
    <xf numFmtId="0" fontId="1" fillId="26" borderId="0"/>
    <xf numFmtId="49" fontId="1" fillId="0" borderId="0" applyFont="0" applyFill="0" applyBorder="0" applyAlignment="0" applyProtection="0"/>
    <xf numFmtId="0" fontId="39" fillId="0" borderId="0" applyNumberFormat="0" applyFill="0" applyBorder="0" applyAlignment="0" applyProtection="0"/>
    <xf numFmtId="0" fontId="25" fillId="0" borderId="0">
      <alignment horizontal="right"/>
    </xf>
    <xf numFmtId="0" fontId="26" fillId="0" borderId="0"/>
    <xf numFmtId="0" fontId="1" fillId="0" borderId="17" applyNumberFormat="0" applyFont="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40" fillId="0" borderId="0" applyNumberFormat="0" applyFill="0" applyBorder="0" applyAlignment="0" applyProtection="0"/>
  </cellStyleXfs>
  <cellXfs count="40">
    <xf numFmtId="0" fontId="0" fillId="0" borderId="0" xfId="0"/>
    <xf numFmtId="0" fontId="0" fillId="0" borderId="0" xfId="0" applyProtection="1"/>
    <xf numFmtId="0" fontId="0" fillId="24" borderId="0" xfId="0" applyFill="1" applyProtection="1"/>
    <xf numFmtId="0" fontId="2" fillId="24" borderId="0" xfId="0" applyFont="1" applyFill="1" applyAlignment="1" applyProtection="1">
      <alignment horizontal="centerContinuous"/>
    </xf>
    <xf numFmtId="0" fontId="3" fillId="27" borderId="0" xfId="0" applyFont="1" applyFill="1" applyAlignment="1" applyProtection="1">
      <alignment horizontal="centerContinuous"/>
    </xf>
    <xf numFmtId="0" fontId="4" fillId="27" borderId="0" xfId="0" applyFont="1" applyFill="1" applyAlignment="1" applyProtection="1">
      <alignment horizontal="centerContinuous"/>
    </xf>
    <xf numFmtId="0" fontId="5" fillId="24" borderId="0" xfId="0" applyFont="1" applyFill="1" applyProtection="1"/>
    <xf numFmtId="0" fontId="5" fillId="28" borderId="18" xfId="0" applyFont="1" applyFill="1" applyBorder="1" applyAlignment="1" applyProtection="1">
      <alignment horizontal="centerContinuous"/>
      <protection locked="0"/>
    </xf>
    <xf numFmtId="0" fontId="5" fillId="24" borderId="18" xfId="0" applyFont="1" applyFill="1" applyBorder="1" applyAlignment="1" applyProtection="1">
      <alignment horizontal="centerContinuous"/>
    </xf>
    <xf numFmtId="0" fontId="5" fillId="24" borderId="0" xfId="0" applyFont="1" applyFill="1" applyBorder="1" applyAlignment="1" applyProtection="1">
      <alignment horizontal="right"/>
    </xf>
    <xf numFmtId="175" fontId="5" fillId="28" borderId="19" xfId="0" applyNumberFormat="1" applyFont="1" applyFill="1" applyBorder="1" applyAlignment="1" applyProtection="1">
      <alignment horizontal="center"/>
      <protection locked="0"/>
    </xf>
    <xf numFmtId="0" fontId="6" fillId="29" borderId="1" xfId="0" applyFont="1" applyFill="1" applyBorder="1" applyAlignment="1" applyProtection="1">
      <alignment horizontal="centerContinuous" vertical="center"/>
    </xf>
    <xf numFmtId="0" fontId="5" fillId="29" borderId="13" xfId="0" applyFont="1" applyFill="1" applyBorder="1" applyAlignment="1" applyProtection="1">
      <alignment horizontal="centerContinuous"/>
    </xf>
    <xf numFmtId="0" fontId="5" fillId="29" borderId="20" xfId="0" applyFont="1" applyFill="1" applyBorder="1" applyAlignment="1" applyProtection="1">
      <alignment horizontal="centerContinuous"/>
    </xf>
    <xf numFmtId="0" fontId="5" fillId="24" borderId="21" xfId="0" applyFont="1" applyFill="1" applyBorder="1" applyProtection="1"/>
    <xf numFmtId="0" fontId="5" fillId="24" borderId="19" xfId="0" applyFont="1" applyFill="1" applyBorder="1" applyProtection="1"/>
    <xf numFmtId="165" fontId="5" fillId="28" borderId="22" xfId="0" applyNumberFormat="1" applyFont="1" applyFill="1" applyBorder="1" applyProtection="1">
      <protection locked="0"/>
    </xf>
    <xf numFmtId="40" fontId="5" fillId="28" borderId="23" xfId="0" applyNumberFormat="1" applyFont="1" applyFill="1" applyBorder="1" applyProtection="1">
      <protection locked="0"/>
    </xf>
    <xf numFmtId="0" fontId="7" fillId="24" borderId="21" xfId="0" applyFont="1" applyFill="1" applyBorder="1" applyProtection="1"/>
    <xf numFmtId="165" fontId="5" fillId="24" borderId="23" xfId="0" applyNumberFormat="1" applyFont="1" applyFill="1" applyBorder="1" applyProtection="1"/>
    <xf numFmtId="0" fontId="5" fillId="24" borderId="23" xfId="0" applyFont="1" applyFill="1" applyBorder="1" applyProtection="1"/>
    <xf numFmtId="165" fontId="5" fillId="28" borderId="23" xfId="0" applyNumberFormat="1" applyFont="1" applyFill="1" applyBorder="1" applyProtection="1">
      <protection locked="0"/>
    </xf>
    <xf numFmtId="0" fontId="5" fillId="28" borderId="19" xfId="0" applyFont="1" applyFill="1" applyBorder="1" applyProtection="1">
      <protection locked="0"/>
    </xf>
    <xf numFmtId="0" fontId="5" fillId="28" borderId="23" xfId="0" applyFont="1" applyFill="1" applyBorder="1" applyProtection="1">
      <protection locked="0"/>
    </xf>
    <xf numFmtId="0" fontId="5" fillId="24" borderId="19" xfId="0" applyFont="1" applyFill="1" applyBorder="1" applyProtection="1">
      <protection locked="0"/>
    </xf>
    <xf numFmtId="0" fontId="6" fillId="29" borderId="24" xfId="0" applyFont="1" applyFill="1" applyBorder="1" applyAlignment="1" applyProtection="1">
      <alignment horizontal="centerContinuous" vertical="center"/>
    </xf>
    <xf numFmtId="0" fontId="5" fillId="29" borderId="25" xfId="0" applyFont="1" applyFill="1" applyBorder="1" applyAlignment="1" applyProtection="1">
      <alignment horizontal="centerContinuous"/>
    </xf>
    <xf numFmtId="0" fontId="5" fillId="29" borderId="26" xfId="0" applyFont="1" applyFill="1" applyBorder="1" applyAlignment="1" applyProtection="1">
      <alignment horizontal="centerContinuous"/>
    </xf>
    <xf numFmtId="0" fontId="5" fillId="24" borderId="27" xfId="0" applyFont="1" applyFill="1" applyBorder="1" applyProtection="1"/>
    <xf numFmtId="37" fontId="5" fillId="28" borderId="27" xfId="0" applyNumberFormat="1" applyFont="1" applyFill="1" applyBorder="1" applyProtection="1">
      <protection locked="0"/>
    </xf>
    <xf numFmtId="174" fontId="5" fillId="28" borderId="27" xfId="0" applyNumberFormat="1" applyFont="1" applyFill="1" applyBorder="1" applyProtection="1">
      <protection locked="0"/>
    </xf>
    <xf numFmtId="37" fontId="5" fillId="24" borderId="27" xfId="0" applyNumberFormat="1" applyFont="1" applyFill="1" applyBorder="1" applyProtection="1"/>
    <xf numFmtId="164" fontId="5" fillId="24" borderId="27" xfId="0" applyNumberFormat="1" applyFont="1" applyFill="1" applyBorder="1" applyProtection="1"/>
    <xf numFmtId="164" fontId="5" fillId="28" borderId="27" xfId="0" applyNumberFormat="1" applyFont="1" applyFill="1" applyBorder="1" applyProtection="1">
      <protection locked="0"/>
    </xf>
    <xf numFmtId="0" fontId="8" fillId="24" borderId="21" xfId="0" applyFont="1" applyFill="1" applyBorder="1" applyProtection="1"/>
    <xf numFmtId="164" fontId="8" fillId="24" borderId="27" xfId="0" applyNumberFormat="1" applyFont="1" applyFill="1" applyBorder="1" applyProtection="1"/>
    <xf numFmtId="0" fontId="5" fillId="24" borderId="0" xfId="0" applyFont="1" applyFill="1" applyAlignment="1" applyProtection="1">
      <alignment horizontal="right"/>
    </xf>
    <xf numFmtId="0" fontId="5" fillId="28" borderId="19" xfId="0" applyFont="1" applyFill="1" applyBorder="1" applyAlignment="1" applyProtection="1">
      <alignment horizontal="centerContinuous"/>
      <protection locked="0"/>
    </xf>
    <xf numFmtId="0" fontId="5" fillId="24" borderId="19" xfId="0" applyFont="1" applyFill="1" applyBorder="1" applyAlignment="1" applyProtection="1">
      <alignment horizontal="centerContinuous"/>
    </xf>
    <xf numFmtId="0" fontId="11" fillId="0" borderId="0" xfId="52" applyFont="1" applyAlignment="1" applyProtection="1">
      <alignment horizontal="center" vertic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114300</xdr:colOff>
      <xdr:row>1</xdr:row>
      <xdr:rowOff>66675</xdr:rowOff>
    </xdr:to>
    <xdr:sp macro="" textlink="">
      <xdr:nvSpPr>
        <xdr:cNvPr id="1026" name="Rectangle 2"/>
        <xdr:cNvSpPr>
          <a:spLocks noChangeArrowheads="1"/>
        </xdr:cNvSpPr>
      </xdr:nvSpPr>
      <xdr:spPr bwMode="auto">
        <a:xfrm>
          <a:off x="0" y="0"/>
          <a:ext cx="561975" cy="142875"/>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1">
    <pageSetUpPr autoPageBreaks="0" fitToPage="1"/>
  </sheetPr>
  <dimension ref="C1:I44"/>
  <sheetViews>
    <sheetView showGridLines="0" showRowColHeaders="0" tabSelected="1" zoomScale="90" zoomScaleNormal="90" workbookViewId="0"/>
  </sheetViews>
  <sheetFormatPr defaultRowHeight="12.75"/>
  <cols>
    <col min="1" max="1" width="1.7109375" style="1" customWidth="1"/>
    <col min="2" max="2" width="5" style="1" customWidth="1"/>
    <col min="3" max="3" width="12.85546875" style="1" customWidth="1"/>
    <col min="4" max="4" width="22.28515625" style="1" customWidth="1"/>
    <col min="5" max="5" width="14.140625" style="1" customWidth="1"/>
    <col min="6" max="6" width="6.140625" style="1" customWidth="1"/>
    <col min="7" max="7" width="11.5703125" style="1" customWidth="1"/>
    <col min="8" max="8" width="22.28515625" style="1" customWidth="1"/>
    <col min="9" max="9" width="21.85546875" style="1" customWidth="1"/>
    <col min="10" max="10" width="4.7109375" style="1" customWidth="1"/>
    <col min="11" max="16384" width="9.140625" style="1"/>
  </cols>
  <sheetData>
    <row r="1" spans="3:9" ht="6" customHeight="1"/>
    <row r="3" spans="3:9" ht="15">
      <c r="C3" s="2"/>
      <c r="D3" s="3"/>
      <c r="E3" s="3"/>
      <c r="F3" s="3"/>
      <c r="G3" s="3"/>
      <c r="H3" s="3"/>
      <c r="I3" s="3"/>
    </row>
    <row r="4" spans="3:9" ht="33">
      <c r="C4" s="4" t="s">
        <v>0</v>
      </c>
      <c r="D4" s="5"/>
      <c r="E4" s="5"/>
      <c r="F4" s="5"/>
      <c r="G4" s="5"/>
      <c r="H4" s="5"/>
      <c r="I4" s="5"/>
    </row>
    <row r="5" spans="3:9" ht="15">
      <c r="C5" s="6"/>
      <c r="D5" s="6"/>
      <c r="E5" s="6"/>
      <c r="F5" s="6"/>
      <c r="G5" s="6"/>
      <c r="H5" s="6"/>
      <c r="I5" s="6"/>
    </row>
    <row r="6" spans="3:9" ht="15">
      <c r="C6" s="6"/>
      <c r="D6" s="6"/>
      <c r="E6" s="6"/>
      <c r="F6" s="6"/>
      <c r="G6" s="6"/>
      <c r="H6" s="6"/>
      <c r="I6" s="6"/>
    </row>
    <row r="7" spans="3:9" ht="15">
      <c r="C7" s="6" t="s">
        <v>1</v>
      </c>
      <c r="D7" s="7"/>
      <c r="E7" s="8"/>
      <c r="F7" s="8"/>
      <c r="G7" s="8"/>
      <c r="H7" s="9" t="s">
        <v>2</v>
      </c>
      <c r="I7" s="10">
        <f ca="1">NOW()</f>
        <v>41938.024921759257</v>
      </c>
    </row>
    <row r="8" spans="3:9" ht="15">
      <c r="C8" s="6"/>
      <c r="D8" s="6"/>
      <c r="E8" s="6"/>
      <c r="F8" s="6"/>
      <c r="G8" s="6"/>
      <c r="H8" s="6"/>
      <c r="I8" s="6"/>
    </row>
    <row r="9" spans="3:9" ht="18">
      <c r="C9" s="11" t="s">
        <v>3</v>
      </c>
      <c r="D9" s="12"/>
      <c r="E9" s="13"/>
      <c r="F9" s="6"/>
      <c r="G9" s="11" t="s">
        <v>4</v>
      </c>
      <c r="H9" s="12"/>
      <c r="I9" s="13"/>
    </row>
    <row r="10" spans="3:9" ht="15">
      <c r="C10" s="14" t="s">
        <v>5</v>
      </c>
      <c r="D10" s="15"/>
      <c r="E10" s="16">
        <v>50</v>
      </c>
      <c r="F10" s="6"/>
      <c r="G10" s="14" t="s">
        <v>6</v>
      </c>
      <c r="H10" s="15"/>
      <c r="I10" s="16">
        <v>0.15</v>
      </c>
    </row>
    <row r="11" spans="3:9" ht="15">
      <c r="C11" s="14" t="s">
        <v>7</v>
      </c>
      <c r="D11" s="15"/>
      <c r="E11" s="17">
        <v>3</v>
      </c>
      <c r="F11" s="6"/>
      <c r="G11" s="14" t="s">
        <v>8</v>
      </c>
      <c r="H11" s="15"/>
      <c r="I11" s="17">
        <v>0.15</v>
      </c>
    </row>
    <row r="12" spans="3:9" ht="15">
      <c r="C12" s="18" t="s">
        <v>9</v>
      </c>
      <c r="D12" s="15"/>
      <c r="E12" s="19">
        <f>IF(OR(E10&gt;0,E11),E10+E11,"")</f>
        <v>53</v>
      </c>
      <c r="F12" s="6"/>
      <c r="G12" s="14" t="s">
        <v>10</v>
      </c>
      <c r="H12" s="15"/>
      <c r="I12" s="17">
        <v>0.14000000000000001</v>
      </c>
    </row>
    <row r="13" spans="3:9" ht="15">
      <c r="C13" s="14"/>
      <c r="D13" s="15"/>
      <c r="E13" s="20"/>
      <c r="F13" s="6"/>
      <c r="G13" s="14" t="s">
        <v>11</v>
      </c>
      <c r="H13" s="15"/>
      <c r="I13" s="17">
        <v>0.06</v>
      </c>
    </row>
    <row r="14" spans="3:9" ht="15">
      <c r="C14" s="14" t="s">
        <v>12</v>
      </c>
      <c r="D14" s="15"/>
      <c r="E14" s="21">
        <v>16.5</v>
      </c>
      <c r="F14" s="6"/>
      <c r="G14" s="14" t="s">
        <v>13</v>
      </c>
      <c r="H14" s="15"/>
      <c r="I14" s="17">
        <v>0.1</v>
      </c>
    </row>
    <row r="15" spans="3:9" ht="15">
      <c r="C15" s="14" t="s">
        <v>14</v>
      </c>
      <c r="D15" s="15"/>
      <c r="E15" s="17">
        <v>2</v>
      </c>
      <c r="F15" s="6"/>
      <c r="G15" s="14" t="s">
        <v>15</v>
      </c>
      <c r="H15" s="15"/>
      <c r="I15" s="17">
        <v>0.05</v>
      </c>
    </row>
    <row r="16" spans="3:9" ht="15">
      <c r="C16" s="14" t="s">
        <v>16</v>
      </c>
      <c r="D16" s="15"/>
      <c r="E16" s="17">
        <v>0.65</v>
      </c>
      <c r="F16" s="6"/>
      <c r="G16" s="14" t="s">
        <v>17</v>
      </c>
      <c r="H16" s="15"/>
      <c r="I16" s="17">
        <v>0.2</v>
      </c>
    </row>
    <row r="17" spans="3:9" ht="15">
      <c r="C17" s="14" t="s">
        <v>18</v>
      </c>
      <c r="D17" s="15"/>
      <c r="E17" s="17">
        <v>1</v>
      </c>
      <c r="F17" s="6"/>
      <c r="G17" s="14" t="s">
        <v>19</v>
      </c>
      <c r="H17" s="15"/>
      <c r="I17" s="17">
        <v>0.15</v>
      </c>
    </row>
    <row r="18" spans="3:9" ht="15">
      <c r="C18" s="14" t="s">
        <v>20</v>
      </c>
      <c r="D18" s="15"/>
      <c r="E18" s="17">
        <v>0.55000000000000004</v>
      </c>
      <c r="F18" s="6"/>
      <c r="G18" s="14" t="s">
        <v>21</v>
      </c>
      <c r="H18" s="15"/>
      <c r="I18" s="17">
        <v>0.05</v>
      </c>
    </row>
    <row r="19" spans="3:9" ht="15">
      <c r="C19" s="14" t="s">
        <v>22</v>
      </c>
      <c r="D19" s="22" t="s">
        <v>23</v>
      </c>
      <c r="E19" s="23">
        <v>0.06</v>
      </c>
      <c r="F19" s="6"/>
      <c r="G19" s="14" t="s">
        <v>24</v>
      </c>
      <c r="H19" s="15"/>
      <c r="I19" s="17">
        <v>0.14000000000000001</v>
      </c>
    </row>
    <row r="20" spans="3:9" ht="15">
      <c r="C20" s="18" t="s">
        <v>25</v>
      </c>
      <c r="D20" s="15"/>
      <c r="E20" s="19">
        <f>IF(SUM(E14:E19),SUM(E14:E19),"")</f>
        <v>20.759999999999998</v>
      </c>
      <c r="F20" s="6"/>
      <c r="G20" s="14" t="s">
        <v>22</v>
      </c>
      <c r="H20" s="24"/>
      <c r="I20" s="17">
        <v>0</v>
      </c>
    </row>
    <row r="21" spans="3:9" ht="15">
      <c r="C21" s="14"/>
      <c r="D21" s="15"/>
      <c r="E21" s="20"/>
      <c r="F21" s="6"/>
      <c r="G21" s="14"/>
      <c r="H21" s="15"/>
      <c r="I21" s="20"/>
    </row>
    <row r="22" spans="3:9" ht="15">
      <c r="C22" s="14" t="s">
        <v>3</v>
      </c>
      <c r="D22" s="15"/>
      <c r="E22" s="19">
        <f>IF(OR(SUM(E12)&gt;0,SUM(E20)),SUM(E12)-SUM(E20),"")</f>
        <v>32.24</v>
      </c>
      <c r="F22" s="6"/>
      <c r="G22" s="14" t="s">
        <v>4</v>
      </c>
      <c r="H22" s="15"/>
      <c r="I22" s="19">
        <f>IF(SUM(I10:I21),SUM(I10:I21),"")</f>
        <v>1.19</v>
      </c>
    </row>
    <row r="23" spans="3:9" ht="15">
      <c r="C23" s="6"/>
      <c r="D23" s="6"/>
      <c r="E23" s="6"/>
      <c r="F23" s="6"/>
      <c r="G23" s="6"/>
      <c r="H23" s="6"/>
      <c r="I23" s="6"/>
    </row>
    <row r="24" spans="3:9" ht="18">
      <c r="C24" s="25" t="s">
        <v>26</v>
      </c>
      <c r="D24" s="26"/>
      <c r="E24" s="26"/>
      <c r="F24" s="26"/>
      <c r="G24" s="26"/>
      <c r="H24" s="26"/>
      <c r="I24" s="27"/>
    </row>
    <row r="25" spans="3:9" ht="15">
      <c r="C25" s="14" t="s">
        <v>27</v>
      </c>
      <c r="D25" s="15"/>
      <c r="E25" s="15"/>
      <c r="F25" s="15"/>
      <c r="G25" s="15"/>
      <c r="H25" s="28"/>
      <c r="I25" s="29">
        <v>175000</v>
      </c>
    </row>
    <row r="26" spans="3:9" ht="15">
      <c r="C26" s="14" t="s">
        <v>28</v>
      </c>
      <c r="D26" s="15"/>
      <c r="E26" s="15"/>
      <c r="F26" s="15"/>
      <c r="G26" s="15"/>
      <c r="H26" s="28"/>
      <c r="I26" s="30">
        <v>4.4999999999999998E-2</v>
      </c>
    </row>
    <row r="27" spans="3:9" ht="15">
      <c r="C27" s="14" t="s">
        <v>29</v>
      </c>
      <c r="D27" s="15"/>
      <c r="E27" s="15"/>
      <c r="F27" s="15"/>
      <c r="G27" s="15"/>
      <c r="H27" s="28"/>
      <c r="I27" s="31">
        <f>IF(OR(I25&gt;0,I26),I25*I26,"")</f>
        <v>7875</v>
      </c>
    </row>
    <row r="28" spans="3:9" ht="15">
      <c r="C28" s="14" t="s">
        <v>30</v>
      </c>
      <c r="D28" s="15"/>
      <c r="E28" s="15"/>
      <c r="F28" s="15"/>
      <c r="G28" s="15"/>
      <c r="H28" s="28"/>
      <c r="I28" s="32">
        <f>IF(OR(SUM(I27)&gt;0,E22),I27*E22,"")</f>
        <v>253890.00000000003</v>
      </c>
    </row>
    <row r="29" spans="3:9" ht="15">
      <c r="C29" s="14" t="s">
        <v>31</v>
      </c>
      <c r="D29" s="15"/>
      <c r="E29" s="15"/>
      <c r="F29" s="15"/>
      <c r="G29" s="15"/>
      <c r="H29" s="28"/>
      <c r="I29" s="32">
        <f>IF(AND(I25&gt;0,I22),I25*I22,"")</f>
        <v>208250</v>
      </c>
    </row>
    <row r="30" spans="3:9" ht="15">
      <c r="C30" s="14" t="s">
        <v>32</v>
      </c>
      <c r="D30" s="15"/>
      <c r="E30" s="15"/>
      <c r="F30" s="15"/>
      <c r="G30" s="15"/>
      <c r="H30" s="28"/>
      <c r="I30" s="28"/>
    </row>
    <row r="31" spans="3:9" ht="15">
      <c r="C31" s="14" t="s">
        <v>33</v>
      </c>
      <c r="D31" s="15"/>
      <c r="E31" s="15"/>
      <c r="F31" s="15"/>
      <c r="G31" s="15"/>
      <c r="H31" s="28"/>
      <c r="I31" s="33">
        <v>12000</v>
      </c>
    </row>
    <row r="32" spans="3:9" ht="15">
      <c r="C32" s="14" t="s">
        <v>34</v>
      </c>
      <c r="D32" s="15"/>
      <c r="E32" s="15"/>
      <c r="F32" s="15"/>
      <c r="G32" s="15"/>
      <c r="H32" s="28"/>
      <c r="I32" s="29">
        <v>500</v>
      </c>
    </row>
    <row r="33" spans="3:9" ht="15">
      <c r="C33" s="14" t="s">
        <v>35</v>
      </c>
      <c r="D33" s="15"/>
      <c r="E33" s="15"/>
      <c r="F33" s="15"/>
      <c r="G33" s="15"/>
      <c r="H33" s="28"/>
      <c r="I33" s="32">
        <f>IF(SUM(I31:I32),SUM(I31:I32),"")</f>
        <v>12500</v>
      </c>
    </row>
    <row r="34" spans="3:9" ht="15">
      <c r="C34" s="14"/>
      <c r="D34" s="15"/>
      <c r="E34" s="15"/>
      <c r="F34" s="15"/>
      <c r="G34" s="15"/>
      <c r="H34" s="28"/>
      <c r="I34" s="28"/>
    </row>
    <row r="35" spans="3:9" ht="15.75">
      <c r="C35" s="34" t="s">
        <v>36</v>
      </c>
      <c r="D35" s="15"/>
      <c r="E35" s="15"/>
      <c r="F35" s="15"/>
      <c r="G35" s="15"/>
      <c r="H35" s="28"/>
      <c r="I35" s="35">
        <f>IF(OR(OR(SUM(I28)&gt;0,SUM(I29)),SUM(I33)),SUM(I28)-SUM(I29)-SUM(I33),"")</f>
        <v>33140.000000000029</v>
      </c>
    </row>
    <row r="36" spans="3:9" ht="15">
      <c r="C36" s="14"/>
      <c r="D36" s="15"/>
      <c r="E36" s="15"/>
      <c r="F36" s="15"/>
      <c r="G36" s="15"/>
      <c r="H36" s="28"/>
      <c r="I36" s="28"/>
    </row>
    <row r="37" spans="3:9" ht="15">
      <c r="C37" s="14" t="s">
        <v>37</v>
      </c>
      <c r="D37" s="15"/>
      <c r="E37" s="15"/>
      <c r="F37" s="15"/>
      <c r="G37" s="15"/>
      <c r="H37" s="28"/>
      <c r="I37" s="31">
        <f>IF(SUM(I33),I33/(E12-E20-I22),"")</f>
        <v>402.57648953301128</v>
      </c>
    </row>
    <row r="38" spans="3:9" ht="15">
      <c r="C38" s="14" t="s">
        <v>38</v>
      </c>
      <c r="D38" s="15"/>
      <c r="E38" s="15"/>
      <c r="F38" s="15"/>
      <c r="G38" s="15"/>
      <c r="H38" s="28"/>
      <c r="I38" s="31">
        <f>IF(SUM(I26),SUM(I37)/SUM(I26),"")</f>
        <v>8946.1442118446957</v>
      </c>
    </row>
    <row r="39" spans="3:9" ht="15">
      <c r="C39" s="6"/>
      <c r="D39" s="6"/>
      <c r="E39" s="6"/>
      <c r="F39" s="6"/>
      <c r="G39" s="6"/>
      <c r="H39" s="6"/>
      <c r="I39" s="6"/>
    </row>
    <row r="40" spans="3:9" ht="15">
      <c r="C40" s="6"/>
      <c r="D40" s="6"/>
      <c r="E40" s="6"/>
      <c r="F40" s="6"/>
      <c r="G40" s="6"/>
      <c r="H40" s="6"/>
      <c r="I40" s="6"/>
    </row>
    <row r="41" spans="3:9" ht="15">
      <c r="C41" s="6"/>
      <c r="D41" s="6"/>
      <c r="E41" s="6"/>
      <c r="F41" s="6"/>
      <c r="G41" s="36" t="s">
        <v>39</v>
      </c>
      <c r="H41" s="37"/>
      <c r="I41" s="38"/>
    </row>
    <row r="44" spans="3:9" ht="15">
      <c r="C44" s="39"/>
      <c r="D44" s="39"/>
      <c r="E44" s="39"/>
      <c r="F44" s="39"/>
      <c r="G44" s="39"/>
      <c r="H44" s="39"/>
      <c r="I44" s="39"/>
    </row>
  </sheetData>
  <mergeCells count="1">
    <mergeCell ref="C44:I44"/>
  </mergeCells>
  <phoneticPr fontId="0" type="noConversion"/>
  <printOptions horizontalCentered="1"/>
  <pageMargins left="0.23622047244094491" right="0.23622047244094491" top="0.74803149606299213" bottom="0.74803149606299213" header="0.23622047244094491" footer="0.51181102362204722"/>
  <pageSetup scale="88"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C8084BA7-4E80-4EF1-A593-619A5C47DD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Direct Marketing Analysis</vt:lpstr>
      <vt:lpstr>'Direct Marketing Analysis'!Print_Area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2014-10-25T21:36:08Z</dcterms:created>
  <dcterms:modified xsi:type="dcterms:W3CDTF">2014-10-25T21:36:08Z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TC018775939991</vt:lpwstr>
  </property>
</Properties>
</file>