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enan Çılman\Desktop\İTÜSEM\Finansal Excel Dökumanları\Şablonlar\"/>
    </mc:Choice>
  </mc:AlternateContent>
  <bookViews>
    <workbookView xWindow="0" yWindow="0" windowWidth="20490" windowHeight="7755" activeTab="1"/>
  </bookViews>
  <sheets>
    <sheet name="Guide" sheetId="2" r:id="rId1"/>
    <sheet name="Model" sheetId="1" r:id="rId2"/>
  </sheets>
  <definedNames>
    <definedName name="DiscountRate">Model!$J$3</definedName>
    <definedName name="InitialInvestment">Model!$J$2</definedName>
    <definedName name="_xlnm.Print_Area" localSheetId="0">Guide!$A$1:$D$20</definedName>
    <definedName name="_xlnm.Print_Titles" localSheetId="1">Model!$6:$7</definedName>
  </definedNames>
  <calcPr calcId="152511"/>
</workbook>
</file>

<file path=xl/calcChain.xml><?xml version="1.0" encoding="utf-8"?>
<calcChain xmlns="http://schemas.openxmlformats.org/spreadsheetml/2006/main">
  <c r="E37" i="1" l="1"/>
  <c r="F37" i="1" s="1"/>
  <c r="G37" i="1" s="1"/>
  <c r="E36" i="1"/>
  <c r="F36" i="1" s="1"/>
  <c r="G36" i="1" s="1"/>
  <c r="E35" i="1"/>
  <c r="F35" i="1" s="1"/>
  <c r="G35" i="1" s="1"/>
  <c r="E34" i="1"/>
  <c r="F34" i="1" s="1"/>
  <c r="G34" i="1" s="1"/>
  <c r="E33" i="1"/>
  <c r="F33" i="1" s="1"/>
  <c r="G33" i="1" s="1"/>
  <c r="E32" i="1"/>
  <c r="F32" i="1" s="1"/>
  <c r="G32" i="1" s="1"/>
  <c r="E31" i="1"/>
  <c r="F31" i="1" s="1"/>
  <c r="G31" i="1" s="1"/>
  <c r="E30" i="1"/>
  <c r="F30" i="1" s="1"/>
  <c r="G30" i="1" s="1"/>
  <c r="E29" i="1"/>
  <c r="F29" i="1" s="1"/>
  <c r="G29" i="1" s="1"/>
  <c r="E28" i="1"/>
  <c r="F28" i="1" s="1"/>
  <c r="G28" i="1" s="1"/>
  <c r="E27" i="1"/>
  <c r="F27" i="1" s="1"/>
  <c r="G27" i="1" s="1"/>
  <c r="E26" i="1"/>
  <c r="F26" i="1" s="1"/>
  <c r="G26" i="1" s="1"/>
  <c r="E25" i="1"/>
  <c r="F25" i="1" s="1"/>
  <c r="G25" i="1" s="1"/>
  <c r="E24" i="1"/>
  <c r="F24" i="1" s="1"/>
  <c r="G24" i="1" s="1"/>
  <c r="E23" i="1"/>
  <c r="F23" i="1" s="1"/>
  <c r="G23" i="1" s="1"/>
  <c r="E22" i="1"/>
  <c r="F22" i="1" s="1"/>
  <c r="G22" i="1" s="1"/>
  <c r="E21" i="1"/>
  <c r="F21" i="1" s="1"/>
  <c r="G21" i="1" s="1"/>
  <c r="E20" i="1"/>
  <c r="F20" i="1" s="1"/>
  <c r="G20" i="1" s="1"/>
  <c r="E19" i="1"/>
  <c r="F19" i="1" s="1"/>
  <c r="G19" i="1" s="1"/>
  <c r="E18" i="1"/>
  <c r="F18" i="1" s="1"/>
  <c r="G18" i="1" s="1"/>
  <c r="E17" i="1"/>
  <c r="F17" i="1" s="1"/>
  <c r="G17" i="1" s="1"/>
  <c r="E16" i="1"/>
  <c r="F16" i="1" s="1"/>
  <c r="G16" i="1" s="1"/>
  <c r="E15" i="1"/>
  <c r="F15" i="1" s="1"/>
  <c r="G15" i="1" s="1"/>
  <c r="E14" i="1"/>
  <c r="F14" i="1" s="1"/>
  <c r="G14" i="1" s="1"/>
  <c r="E13" i="1"/>
  <c r="F13" i="1" s="1"/>
  <c r="G13" i="1" s="1"/>
  <c r="E12" i="1"/>
  <c r="F12" i="1" s="1"/>
  <c r="G12" i="1" s="1"/>
  <c r="E11" i="1"/>
  <c r="F11" i="1" s="1"/>
  <c r="G11" i="1" s="1"/>
  <c r="E10" i="1"/>
  <c r="F10" i="1" s="1"/>
  <c r="G10" i="1" s="1"/>
  <c r="E9" i="1"/>
  <c r="F9" i="1" s="1"/>
  <c r="G9" i="1" s="1"/>
  <c r="E8" i="1"/>
  <c r="F8" i="1" s="1"/>
  <c r="G8" i="1" s="1"/>
  <c r="H37" i="1" l="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J30" i="1" l="1"/>
  <c r="J14" i="1"/>
  <c r="J26" i="1"/>
  <c r="J22" i="1"/>
  <c r="J10" i="1"/>
  <c r="J34" i="1"/>
  <c r="J18" i="1"/>
  <c r="J36" i="1"/>
  <c r="J32" i="1"/>
  <c r="J28" i="1"/>
  <c r="J24" i="1"/>
  <c r="J20" i="1"/>
  <c r="J16" i="1"/>
  <c r="J12" i="1"/>
  <c r="J8" i="1"/>
  <c r="J37" i="1"/>
  <c r="J35" i="1"/>
  <c r="J33" i="1"/>
  <c r="J31" i="1"/>
  <c r="J29" i="1"/>
  <c r="J27" i="1"/>
  <c r="J25" i="1"/>
  <c r="J23" i="1"/>
  <c r="J21" i="1"/>
  <c r="J19" i="1"/>
  <c r="J17" i="1"/>
  <c r="J15" i="1"/>
  <c r="J13" i="1"/>
  <c r="J11" i="1"/>
  <c r="J9" i="1"/>
</calcChain>
</file>

<file path=xl/sharedStrings.xml><?xml version="1.0" encoding="utf-8"?>
<sst xmlns="http://schemas.openxmlformats.org/spreadsheetml/2006/main" count="24" uniqueCount="22">
  <si>
    <t>INCOME</t>
  </si>
  <si>
    <t>EXPENSES</t>
  </si>
  <si>
    <t>Year</t>
  </si>
  <si>
    <t>Cash Inflow</t>
  </si>
  <si>
    <t>Fixed Cost</t>
  </si>
  <si>
    <t>Variable Cost</t>
  </si>
  <si>
    <t>Cash Outflow</t>
  </si>
  <si>
    <t>Net Cash Inflow/Outflow</t>
  </si>
  <si>
    <t>Present Value of Cash flow</t>
  </si>
  <si>
    <t>Net Present Value</t>
  </si>
  <si>
    <t>DISCOUNTED CASH FLOW</t>
  </si>
  <si>
    <t>Cumulative Present Value of Cash Inflow</t>
  </si>
  <si>
    <t>Present Value</t>
  </si>
  <si>
    <t>FOR BUSINESS VALUATION/INVESTMENT</t>
  </si>
  <si>
    <t>INITIAL OUTLAY/INVESTMENT</t>
  </si>
  <si>
    <t>DISCOUNT RATE</t>
  </si>
  <si>
    <r>
      <rPr>
        <b/>
        <sz val="10"/>
        <color theme="2" tint="-0.499984740745262"/>
        <rFont val="Arial"/>
        <family val="2"/>
        <scheme val="minor"/>
      </rPr>
      <t>Discounting rate is the level of return an investor desires from investments.</t>
    </r>
    <r>
      <rPr>
        <sz val="10"/>
        <color theme="2" tint="-0.499984740745262"/>
        <rFont val="Arial"/>
        <family val="2"/>
        <scheme val="minor"/>
      </rPr>
      <t xml:space="preserve"> The selection of discounting rate is the desired risk rate of return a person is willing to accept in order to receive given amount of cash at a future date for a dollar invested today. The determining of discount rate can be benchmarked with risk free rate plus inflation rate. Risk free rate is the treasury bills market rate which is referred as risk free rate because it is government back investment, the inflation is added to adjust the effect of eroding future purchase value of the dollar. An alternative in determining the selection discounting rate is applying the rate of return of similar alternative available projects.</t>
    </r>
  </si>
  <si>
    <r>
      <rPr>
        <b/>
        <sz val="10"/>
        <color theme="2" tint="-0.499984740745262"/>
        <rFont val="Arial"/>
        <family val="2"/>
        <scheme val="minor"/>
      </rPr>
      <t>Weighted cost of capital is widely used as the discounting rate.</t>
    </r>
    <r>
      <rPr>
        <sz val="10"/>
        <color theme="2" tint="-0.499984740745262"/>
        <rFont val="Arial"/>
        <family val="2"/>
        <scheme val="minor"/>
      </rPr>
      <t xml:space="preserve"> Discount cash flow adjust estimates the amount to be received from investments adjusted for the time value of money. The purpose is to analysis the attractiveness of investments using weighted cost of capital, weighted cost of capital is the average cost for the total capital of a company. Weighted average cost of capital is usually applied by companies.</t>
    </r>
  </si>
  <si>
    <r>
      <rPr>
        <b/>
        <sz val="10"/>
        <color theme="2" tint="-0.499984740745262"/>
        <rFont val="Arial"/>
        <family val="2"/>
        <scheme val="minor"/>
      </rPr>
      <t>The cash inflow cannot be evaluated for infinity and instead terminal values are used.</t>
    </r>
    <r>
      <rPr>
        <sz val="10"/>
        <color theme="2" tint="-0.499984740745262"/>
        <rFont val="Arial"/>
        <family val="2"/>
        <scheme val="minor"/>
      </rPr>
      <t xml:space="preserve"> This is because the infinity cash inflows are not easy to estimate. Although discounted cash inflow is a strong tool for evaluating projects, it suffers shortfalls of garbage in garbage out. A small change in cash flows can result into a distorted valuation of the project.     </t>
    </r>
  </si>
  <si>
    <r>
      <rPr>
        <b/>
        <sz val="10"/>
        <color theme="2" tint="-0.499984740745262"/>
        <rFont val="Arial"/>
        <family val="2"/>
        <scheme val="minor"/>
      </rPr>
      <t>The discounted cash flow template allows the users to plug in cash in flow and select the desired discounting rate.</t>
    </r>
    <r>
      <rPr>
        <sz val="10"/>
        <color theme="2" tint="-0.499984740745262"/>
        <rFont val="Arial"/>
        <family val="2"/>
        <scheme val="minor"/>
      </rPr>
      <t xml:space="preserve"> For the purpose of evaluating business where the variable and fixed cost can be determined, the template allows the user to plug in fixed cost and variable cost. The template calculates the net inflow, discounts the inflows and calculates the total present value of cash flows from beginning to the last low of keyed in data. If there are no expenses identified and the valuation is for the regular cash flow, the user should enter the data on cash inflow column and the template will perform the calculation.</t>
    </r>
  </si>
  <si>
    <r>
      <rPr>
        <b/>
        <sz val="10"/>
        <color theme="2" tint="-0.499984740745262"/>
        <rFont val="Arial"/>
        <family val="2"/>
        <scheme val="minor"/>
      </rPr>
      <t>Discounted cash flows values the business worth today based on the value of the money it will generate in future.</t>
    </r>
    <r>
      <rPr>
        <sz val="10"/>
        <color theme="2" tint="-0.499984740745262"/>
        <rFont val="Arial"/>
        <family val="2"/>
        <scheme val="minor"/>
      </rPr>
      <t xml:space="preserve"> The analysis tries to generate what the business is worth today by discounting cash inflows at a required rate of return. Required rate of return is the rate of return a business owner expects to earn from investments. </t>
    </r>
  </si>
  <si>
    <t>A dollar received today is better than a dollar received a year from now. This discounted cash flow workbook will allow  you to evaluate the present value of  future cash at your desired discounted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</si>
</sst>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quot;$&quot;#,##0.00"/>
  </numFmts>
  <fonts count="15" x14ac:knownFonts="1">
    <font>
      <sz val="9"/>
      <color theme="1"/>
      <name val="Arial"/>
      <family val="2"/>
      <scheme val="minor"/>
    </font>
    <font>
      <sz val="11"/>
      <color theme="1"/>
      <name val="Arial"/>
      <family val="2"/>
      <scheme val="minor"/>
    </font>
    <font>
      <b/>
      <sz val="10"/>
      <color indexed="53"/>
      <name val="Arial"/>
      <family val="2"/>
    </font>
    <font>
      <sz val="12"/>
      <name val="Times New Roman"/>
      <family val="1"/>
    </font>
    <font>
      <b/>
      <sz val="12"/>
      <color theme="4"/>
      <name val="Arial"/>
      <family val="2"/>
      <scheme val="minor"/>
    </font>
    <font>
      <b/>
      <sz val="11"/>
      <color theme="5"/>
      <name val="Arial"/>
      <family val="2"/>
      <scheme val="minor"/>
    </font>
    <font>
      <sz val="9"/>
      <color theme="1"/>
      <name val="Arial"/>
      <family val="2"/>
      <scheme val="minor"/>
    </font>
    <font>
      <sz val="11"/>
      <color theme="5"/>
      <name val="Arial Black"/>
      <family val="2"/>
    </font>
    <font>
      <sz val="10"/>
      <color theme="2" tint="-0.499984740745262"/>
      <name val="Arial"/>
      <family val="2"/>
      <scheme val="minor"/>
    </font>
    <font>
      <b/>
      <sz val="10"/>
      <color theme="2" tint="-0.499984740745262"/>
      <name val="Arial"/>
      <family val="2"/>
      <scheme val="minor"/>
    </font>
    <font>
      <b/>
      <sz val="14"/>
      <color theme="4"/>
      <name val="Arial"/>
      <family val="2"/>
      <scheme val="minor"/>
    </font>
    <font>
      <sz val="8"/>
      <color theme="1"/>
      <name val="Arial"/>
      <family val="2"/>
      <scheme val="major"/>
    </font>
    <font>
      <sz val="8"/>
      <color theme="3"/>
      <name val="Arial"/>
      <family val="2"/>
      <scheme val="major"/>
    </font>
    <font>
      <b/>
      <sz val="26"/>
      <color theme="3"/>
      <name val="Arial"/>
      <family val="2"/>
      <scheme val="major"/>
    </font>
    <font>
      <b/>
      <sz val="11"/>
      <color theme="3"/>
      <name val="Arial"/>
      <family val="2"/>
      <scheme val="major"/>
    </font>
  </fonts>
  <fills count="4">
    <fill>
      <patternFill patternType="none"/>
    </fill>
    <fill>
      <patternFill patternType="gray125"/>
    </fill>
    <fill>
      <patternFill patternType="solid">
        <fgColor theme="0"/>
        <bgColor indexed="64"/>
      </patternFill>
    </fill>
    <fill>
      <patternFill patternType="solid">
        <fgColor theme="4" tint="0.39997558519241921"/>
        <bgColor auto="1"/>
      </patternFill>
    </fill>
  </fills>
  <borders count="7">
    <border>
      <left/>
      <right/>
      <top/>
      <bottom/>
      <diagonal/>
    </border>
    <border>
      <left/>
      <right/>
      <top/>
      <bottom style="thick">
        <color theme="5"/>
      </bottom>
      <diagonal/>
    </border>
    <border>
      <left style="medium">
        <color theme="5"/>
      </left>
      <right/>
      <top/>
      <bottom/>
      <diagonal/>
    </border>
    <border>
      <left/>
      <right style="thick">
        <color theme="4"/>
      </right>
      <top/>
      <bottom/>
      <diagonal/>
    </border>
    <border>
      <left/>
      <right/>
      <top/>
      <bottom style="thick">
        <color theme="0"/>
      </bottom>
      <diagonal/>
    </border>
    <border>
      <left style="thick">
        <color theme="4"/>
      </left>
      <right/>
      <top/>
      <bottom/>
      <diagonal/>
    </border>
    <border>
      <left style="medium">
        <color theme="5"/>
      </left>
      <right/>
      <top/>
      <bottom style="thick">
        <color theme="0"/>
      </bottom>
      <diagonal/>
    </border>
  </borders>
  <cellStyleXfs count="6">
    <xf numFmtId="0" fontId="0" fillId="0" borderId="0">
      <alignment vertical="center"/>
    </xf>
    <xf numFmtId="164" fontId="1" fillId="0" borderId="0" applyFont="0" applyFill="0" applyBorder="0" applyAlignment="0" applyProtection="0"/>
    <xf numFmtId="9" fontId="1" fillId="0" borderId="0" applyFont="0" applyFill="0" applyBorder="0" applyAlignment="0" applyProtection="0"/>
    <xf numFmtId="0" fontId="13" fillId="0" borderId="1" applyNumberFormat="0" applyFill="0" applyAlignment="0" applyProtection="0"/>
    <xf numFmtId="0" fontId="14" fillId="0" borderId="0" applyNumberFormat="0" applyFill="0" applyProtection="0">
      <alignment vertical="center"/>
    </xf>
    <xf numFmtId="0" fontId="7" fillId="2" borderId="0" applyNumberFormat="0" applyProtection="0">
      <alignment horizontal="center" vertical="center"/>
    </xf>
  </cellStyleXfs>
  <cellXfs count="26">
    <xf numFmtId="0" fontId="0" fillId="0" borderId="0" xfId="0">
      <alignment vertical="center"/>
    </xf>
    <xf numFmtId="0" fontId="13" fillId="0" borderId="1" xfId="3"/>
    <xf numFmtId="0" fontId="3" fillId="0" borderId="0" xfId="0" applyFont="1">
      <alignment vertical="center"/>
    </xf>
    <xf numFmtId="0" fontId="14" fillId="0" borderId="0" xfId="4">
      <alignment vertical="center"/>
    </xf>
    <xf numFmtId="9" fontId="5" fillId="0" borderId="2" xfId="2" applyFont="1" applyBorder="1" applyAlignment="1">
      <alignment horizontal="left" vertical="center" indent="1"/>
    </xf>
    <xf numFmtId="0" fontId="6" fillId="0" borderId="0" xfId="0" applyFont="1" applyFill="1" applyBorder="1" applyAlignment="1">
      <alignment horizontal="center" vertical="center"/>
    </xf>
    <xf numFmtId="165" fontId="6" fillId="0" borderId="0" xfId="0" applyNumberFormat="1" applyFont="1" applyFill="1" applyBorder="1" applyAlignment="1">
      <alignment horizontal="right" vertical="center" indent="1"/>
    </xf>
    <xf numFmtId="165" fontId="6" fillId="0" borderId="0" xfId="0" applyNumberFormat="1" applyFont="1" applyFill="1" applyBorder="1" applyAlignment="1">
      <alignment horizontal="right" vertical="center" wrapText="1" indent="1"/>
    </xf>
    <xf numFmtId="9" fontId="7" fillId="2" borderId="0" xfId="5" applyNumberFormat="1" applyFill="1" applyAlignment="1">
      <alignment horizontal="center" vertical="center"/>
    </xf>
    <xf numFmtId="165" fontId="5" fillId="0" borderId="6" xfId="1" applyNumberFormat="1" applyFont="1" applyBorder="1" applyAlignment="1">
      <alignment horizontal="left" vertical="center" indent="1"/>
    </xf>
    <xf numFmtId="0" fontId="8" fillId="0" borderId="0" xfId="0" applyFont="1" applyAlignment="1">
      <alignment horizontal="left" vertical="top" wrapText="1" indent="1"/>
    </xf>
    <xf numFmtId="0" fontId="8" fillId="0" borderId="0" xfId="0" applyFont="1" applyAlignment="1">
      <alignment horizontal="left" vertical="top" indent="1"/>
    </xf>
    <xf numFmtId="0" fontId="4" fillId="0" borderId="0" xfId="0" applyFont="1" applyAlignment="1">
      <alignment vertical="top" wrapText="1"/>
    </xf>
    <xf numFmtId="0" fontId="0" fillId="3" borderId="0" xfId="0" applyFill="1">
      <alignment vertical="center"/>
    </xf>
    <xf numFmtId="0" fontId="2" fillId="3" borderId="0" xfId="0" applyFont="1" applyFill="1" applyAlignment="1">
      <alignment horizontal="center"/>
    </xf>
    <xf numFmtId="0" fontId="0" fillId="3" borderId="0" xfId="0" applyFill="1" applyBorder="1">
      <alignment vertical="center"/>
    </xf>
    <xf numFmtId="0" fontId="11" fillId="0" borderId="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0" borderId="0" xfId="0" applyFont="1" applyAlignment="1">
      <alignment vertical="top" wrapText="1"/>
    </xf>
    <xf numFmtId="0" fontId="7" fillId="2" borderId="5" xfId="5" applyFill="1" applyBorder="1" applyAlignment="1">
      <alignment horizontal="center" vertical="center"/>
    </xf>
    <xf numFmtId="0" fontId="7" fillId="2" borderId="0" xfId="5" applyFill="1" applyBorder="1" applyAlignment="1">
      <alignment horizontal="center" vertical="center"/>
    </xf>
    <xf numFmtId="0" fontId="7" fillId="2" borderId="0" xfId="5" applyFill="1" applyAlignment="1">
      <alignment horizontal="center" vertical="center"/>
    </xf>
    <xf numFmtId="0" fontId="13" fillId="0" borderId="1" xfId="3" applyFont="1" applyAlignment="1">
      <alignment horizontal="left"/>
    </xf>
    <xf numFmtId="0" fontId="14" fillId="0" borderId="4" xfId="0" applyFont="1" applyBorder="1" applyAlignment="1">
      <alignment horizontal="right" vertical="center" wrapText="1" indent="1"/>
    </xf>
    <xf numFmtId="0" fontId="14" fillId="0" borderId="0" xfId="0" applyFont="1" applyBorder="1" applyAlignment="1">
      <alignment horizontal="right" vertical="center" wrapText="1" indent="1"/>
    </xf>
  </cellXfs>
  <cellStyles count="6">
    <cellStyle name="Comma" xfId="1" builtinId="3"/>
    <cellStyle name="Heading 1" xfId="3" builtinId="16" customBuiltin="1"/>
    <cellStyle name="Heading 2" xfId="4" builtinId="17" customBuiltin="1"/>
    <cellStyle name="Heading 3" xfId="5" builtinId="18" customBuiltin="1"/>
    <cellStyle name="Normal" xfId="0" builtinId="0" customBuiltin="1"/>
    <cellStyle name="Percent" xfId="2" builtinId="5"/>
  </cellStyles>
  <dxfs count="16">
    <dxf>
      <font>
        <strike val="0"/>
        <outline val="0"/>
        <shadow val="0"/>
        <u val="none"/>
        <vertAlign val="baseline"/>
        <sz val="9"/>
        <color theme="1"/>
        <name val="Arial"/>
        <scheme val="minor"/>
      </font>
      <numFmt numFmtId="165" formatCode="&quot;$&quot;#,##0.00"/>
      <alignment horizontal="right" vertical="center" textRotation="0" indent="1" justifyLastLine="0" shrinkToFit="0" readingOrder="0"/>
    </dxf>
    <dxf>
      <font>
        <strike val="0"/>
        <outline val="0"/>
        <shadow val="0"/>
        <u val="none"/>
        <vertAlign val="baseline"/>
        <sz val="9"/>
        <color theme="1"/>
        <name val="Arial"/>
        <scheme val="minor"/>
      </font>
      <numFmt numFmtId="165" formatCode="&quot;$&quot;#,##0.00"/>
      <alignment horizontal="right" vertical="center" textRotation="0" indent="1" justifyLastLine="0" shrinkToFit="0" readingOrder="0"/>
    </dxf>
    <dxf>
      <font>
        <strike val="0"/>
        <outline val="0"/>
        <shadow val="0"/>
        <u val="none"/>
        <vertAlign val="baseline"/>
        <sz val="9"/>
        <color theme="1"/>
        <name val="Arial"/>
        <scheme val="minor"/>
      </font>
      <numFmt numFmtId="165" formatCode="&quot;$&quot;#,##0.00"/>
      <alignment horizontal="right" vertical="center" textRotation="0" indent="1" justifyLastLine="0" shrinkToFit="0" readingOrder="0"/>
    </dxf>
    <dxf>
      <font>
        <strike val="0"/>
        <outline val="0"/>
        <shadow val="0"/>
        <u val="none"/>
        <vertAlign val="baseline"/>
        <sz val="9"/>
        <color theme="1"/>
        <name val="Arial"/>
        <scheme val="minor"/>
      </font>
      <numFmt numFmtId="165" formatCode="&quot;$&quot;#,##0.00"/>
      <alignment horizontal="right" vertical="center" textRotation="0" indent="1" justifyLastLine="0" shrinkToFit="0" readingOrder="0"/>
    </dxf>
    <dxf>
      <font>
        <strike val="0"/>
        <outline val="0"/>
        <shadow val="0"/>
        <u val="none"/>
        <vertAlign val="baseline"/>
        <sz val="9"/>
        <color theme="1"/>
        <name val="Arial"/>
        <scheme val="minor"/>
      </font>
      <numFmt numFmtId="165" formatCode="&quot;$&quot;#,##0.00"/>
      <alignment horizontal="right" vertical="center" textRotation="0" indent="1" justifyLastLine="0" shrinkToFit="0" readingOrder="0"/>
    </dxf>
    <dxf>
      <font>
        <strike val="0"/>
        <outline val="0"/>
        <shadow val="0"/>
        <u val="none"/>
        <vertAlign val="baseline"/>
        <sz val="9"/>
        <color theme="1"/>
        <name val="Arial"/>
        <scheme val="minor"/>
      </font>
      <numFmt numFmtId="165" formatCode="&quot;$&quot;#,##0.00"/>
      <alignment horizontal="right" vertical="center" textRotation="0" indent="1" justifyLastLine="0" shrinkToFit="0" readingOrder="0"/>
    </dxf>
    <dxf>
      <font>
        <strike val="0"/>
        <outline val="0"/>
        <shadow val="0"/>
        <u val="none"/>
        <vertAlign val="baseline"/>
        <sz val="9"/>
        <color theme="1"/>
        <name val="Arial"/>
        <scheme val="minor"/>
      </font>
      <alignment horizontal="right" vertical="center" textRotation="0" indent="1" justifyLastLine="0" shrinkToFit="0" readingOrder="0"/>
    </dxf>
    <dxf>
      <font>
        <strike val="0"/>
        <outline val="0"/>
        <shadow val="0"/>
        <u val="none"/>
        <vertAlign val="baseline"/>
        <sz val="9"/>
        <color theme="1"/>
        <name val="Arial"/>
        <scheme val="minor"/>
      </font>
      <alignment horizontal="right" vertical="center" textRotation="0" indent="1" justifyLastLine="0" shrinkToFit="0" readingOrder="0"/>
    </dxf>
    <dxf>
      <font>
        <strike val="0"/>
        <outline val="0"/>
        <shadow val="0"/>
        <u val="none"/>
        <vertAlign val="baseline"/>
        <sz val="9"/>
        <color theme="1"/>
        <name val="Arial"/>
        <scheme val="minor"/>
      </font>
      <alignment horizontal="right" vertical="center" textRotation="0" indent="1" justifyLastLine="0" shrinkToFit="0" readingOrder="0"/>
    </dxf>
    <dxf>
      <font>
        <strike val="0"/>
        <outline val="0"/>
        <shadow val="0"/>
        <u val="none"/>
        <vertAlign val="baseline"/>
        <sz val="9"/>
        <color theme="1"/>
        <name val="Arial"/>
        <scheme val="minor"/>
      </font>
      <alignment horizontal="center" vertical="center" textRotation="0" indent="0" justifyLastLine="0" shrinkToFit="0" readingOrder="0"/>
    </dxf>
    <dxf>
      <font>
        <strike val="0"/>
        <outline val="0"/>
        <shadow val="0"/>
        <u val="none"/>
        <vertAlign val="baseline"/>
        <sz val="9"/>
        <color theme="1"/>
        <name val="Arial"/>
        <scheme val="minor"/>
      </font>
    </dxf>
    <dxf>
      <font>
        <b val="0"/>
        <i val="0"/>
        <strike val="0"/>
        <outline val="0"/>
        <shadow val="0"/>
        <u val="none"/>
        <vertAlign val="baseline"/>
        <sz val="8"/>
        <color theme="1"/>
        <name val="Arial"/>
        <scheme val="minor"/>
      </font>
      <alignment horizontal="general" vertical="center" textRotation="0" wrapText="1" indent="0" justifyLastLine="0" shrinkToFit="0" readingOrder="0"/>
    </dxf>
    <dxf>
      <font>
        <b val="0"/>
        <i val="0"/>
        <color theme="3"/>
      </font>
      <fill>
        <patternFill patternType="solid">
          <fgColor theme="4" tint="0.79995117038483843"/>
          <bgColor theme="4" tint="0.79998168889431442"/>
        </patternFill>
      </fill>
      <border diagonalUp="0" diagonalDown="0">
        <left/>
        <right/>
        <top/>
        <bottom/>
        <vertical/>
        <horizontal/>
      </border>
    </dxf>
    <dxf>
      <font>
        <b val="0"/>
        <i val="0"/>
        <color theme="3"/>
      </font>
      <border diagonalUp="0" diagonalDown="0">
        <left/>
        <right/>
        <top style="medium">
          <color theme="0"/>
        </top>
        <bottom/>
        <vertical/>
        <horizontal/>
      </border>
    </dxf>
    <dxf>
      <font>
        <b/>
        <i val="0"/>
        <color theme="0"/>
      </font>
      <fill>
        <patternFill>
          <bgColor theme="4"/>
        </patternFill>
      </fill>
      <border diagonalUp="0" diagonalDown="0">
        <left/>
        <right/>
        <top/>
        <bottom style="thick">
          <color theme="0"/>
        </bottom>
        <vertical/>
        <horizontal/>
      </border>
    </dxf>
    <dxf>
      <font>
        <b val="0"/>
        <i val="0"/>
        <color theme="3"/>
      </font>
      <border diagonalUp="0" diagonalDown="0">
        <left/>
        <right/>
        <top/>
        <bottom/>
        <vertical/>
        <horizontal/>
      </border>
    </dxf>
  </dxfs>
  <tableStyles count="1" defaultTableStyle="Discounted Cash Flow Model" defaultPivotStyle="PivotStyleLight16">
    <tableStyle name="Discounted Cash Flow Model" pivot="0" count="4">
      <tableStyleElement type="wholeTable" dxfId="15"/>
      <tableStyleElement type="headerRow" dxfId="14"/>
      <tableStyleElement type="totalRow" dxfId="13"/>
      <tableStyleElement type="first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MODEL!A1"/></Relationships>
</file>

<file path=xl/drawings/_rels/drawing2.xml.rels><?xml version="1.0" encoding="UTF-8" standalone="yes"?>
<Relationships xmlns="http://schemas.openxmlformats.org/package/2006/relationships"><Relationship Id="rId1" Type="http://schemas.openxmlformats.org/officeDocument/2006/relationships/hyperlink" Target="#GUIDE!A1"/></Relationships>
</file>

<file path=xl/drawings/drawing1.xml><?xml version="1.0" encoding="utf-8"?>
<xdr:wsDr xmlns:xdr="http://schemas.openxmlformats.org/drawingml/2006/spreadsheetDrawing" xmlns:a="http://schemas.openxmlformats.org/drawingml/2006/main">
  <xdr:twoCellAnchor editAs="oneCell">
    <xdr:from>
      <xdr:col>2</xdr:col>
      <xdr:colOff>3133725</xdr:colOff>
      <xdr:row>1</xdr:row>
      <xdr:rowOff>104776</xdr:rowOff>
    </xdr:from>
    <xdr:to>
      <xdr:col>2</xdr:col>
      <xdr:colOff>3865245</xdr:colOff>
      <xdr:row>1</xdr:row>
      <xdr:rowOff>333376</xdr:rowOff>
    </xdr:to>
    <xdr:sp macro="" textlink="">
      <xdr:nvSpPr>
        <xdr:cNvPr id="2" name="Model" descr="&quot;&quot;" title="Model navigation button">
          <a:hlinkClick xmlns:r="http://schemas.openxmlformats.org/officeDocument/2006/relationships" r:id="rId1" tooltip="Click to view cash flow model"/>
        </xdr:cNvPr>
        <xdr:cNvSpPr/>
      </xdr:nvSpPr>
      <xdr:spPr>
        <a:xfrm>
          <a:off x="4981575" y="257176"/>
          <a:ext cx="731520" cy="228600"/>
        </a:xfrm>
        <a:prstGeom prst="roundRect">
          <a:avLst/>
        </a:prstGeom>
        <a:gradFill>
          <a:gsLst>
            <a:gs pos="0">
              <a:schemeClr val="accent1"/>
            </a:gs>
            <a:gs pos="100000">
              <a:schemeClr val="accent1">
                <a:lumMod val="75000"/>
              </a:schemeClr>
            </a:gs>
          </a:gsLst>
          <a:lin ang="5400000" scaled="0"/>
        </a:gradFill>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900" b="1" baseline="0">
              <a:solidFill>
                <a:schemeClr val="bg1"/>
              </a:solidFill>
            </a:rPr>
            <a:t>MODEL</a:t>
          </a:r>
          <a:endParaRPr lang="en-US" sz="900" b="1">
            <a:solidFill>
              <a:schemeClr val="bg1"/>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6</xdr:col>
      <xdr:colOff>419099</xdr:colOff>
      <xdr:row>1</xdr:row>
      <xdr:rowOff>114300</xdr:rowOff>
    </xdr:from>
    <xdr:to>
      <xdr:col>6</xdr:col>
      <xdr:colOff>1150619</xdr:colOff>
      <xdr:row>2</xdr:row>
      <xdr:rowOff>123825</xdr:rowOff>
    </xdr:to>
    <xdr:sp macro="" textlink="">
      <xdr:nvSpPr>
        <xdr:cNvPr id="2" name="Guide" descr="&quot;&quot;" title="Guide">
          <a:hlinkClick xmlns:r="http://schemas.openxmlformats.org/officeDocument/2006/relationships" r:id="rId1" tooltip="Click to view model guide"/>
        </xdr:cNvPr>
        <xdr:cNvSpPr/>
      </xdr:nvSpPr>
      <xdr:spPr>
        <a:xfrm>
          <a:off x="6591299" y="266700"/>
          <a:ext cx="731520" cy="228600"/>
        </a:xfrm>
        <a:prstGeom prst="roundRect">
          <a:avLst/>
        </a:prstGeom>
        <a:gradFill>
          <a:gsLst>
            <a:gs pos="0">
              <a:schemeClr val="accent1">
                <a:lumMod val="75000"/>
              </a:schemeClr>
            </a:gs>
            <a:gs pos="100000">
              <a:schemeClr val="accent1"/>
            </a:gs>
          </a:gsLst>
          <a:lin ang="5400000" scaled="0"/>
        </a:gradFill>
        <a:effectLst/>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900" b="1">
              <a:solidFill>
                <a:schemeClr val="bg1"/>
              </a:solidFill>
            </a:rPr>
            <a:t>GUIDE</a:t>
          </a:r>
        </a:p>
      </xdr:txBody>
    </xdr:sp>
    <xdr:clientData fPrintsWithSheet="0"/>
  </xdr:twoCellAnchor>
  <xdr:twoCellAnchor>
    <xdr:from>
      <xdr:col>3</xdr:col>
      <xdr:colOff>266700</xdr:colOff>
      <xdr:row>13</xdr:row>
      <xdr:rowOff>133351</xdr:rowOff>
    </xdr:from>
    <xdr:to>
      <xdr:col>6</xdr:col>
      <xdr:colOff>762000</xdr:colOff>
      <xdr:row>16</xdr:row>
      <xdr:rowOff>200027</xdr:rowOff>
    </xdr:to>
    <xdr:sp macro="" textlink="">
      <xdr:nvSpPr>
        <xdr:cNvPr id="3" name="Note" descr="See the Guide sheet for information for instructions on this discounted cash flow model. At the top, enter the Initial Outlay/Investment, Discount Rate and in the table, enter Year, Cash Inflow, Fixed Cost and Variable Cost. The rest will be automatically calculated for you. " title="Note"/>
        <xdr:cNvSpPr>
          <a:spLocks noChangeAspect="1"/>
        </xdr:cNvSpPr>
      </xdr:nvSpPr>
      <xdr:spPr>
        <a:xfrm>
          <a:off x="2981325" y="3257551"/>
          <a:ext cx="4010025" cy="752476"/>
        </a:xfrm>
        <a:prstGeom prst="wedgeRectCallout">
          <a:avLst>
            <a:gd name="adj1" fmla="val -52529"/>
            <a:gd name="adj2" fmla="val -21591"/>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ctr"/>
        <a:lstStyle/>
        <a:p>
          <a:pPr algn="l">
            <a:lnSpc>
              <a:spcPct val="114000"/>
            </a:lnSpc>
            <a:spcBef>
              <a:spcPts val="0"/>
            </a:spcBef>
            <a:spcAft>
              <a:spcPts val="0"/>
            </a:spcAft>
          </a:pPr>
          <a:r>
            <a:rPr lang="en-US" sz="900" b="1" i="1">
              <a:solidFill>
                <a:schemeClr val="bg1"/>
              </a:solidFill>
            </a:rPr>
            <a:t>Note: </a:t>
          </a:r>
          <a:r>
            <a:rPr lang="en-US" sz="900" i="1">
              <a:solidFill>
                <a:schemeClr val="bg1"/>
              </a:solidFill>
            </a:rPr>
            <a:t>See the Guide sheet for information for instructions on this discounted cash flow model. At the top, enter the Initial Outlay/Investment, Discount Rate and in the table, enter Year, Cash Inflow, Fixed Cost and Variable Cost. The rest will be automatically calculated for you. </a:t>
          </a:r>
        </a:p>
      </xdr:txBody>
    </xdr:sp>
    <xdr:clientData fPrintsWithSheet="0"/>
  </xdr:twoCellAnchor>
</xdr:wsDr>
</file>

<file path=xl/tables/table1.xml><?xml version="1.0" encoding="utf-8"?>
<table xmlns="http://schemas.openxmlformats.org/spreadsheetml/2006/main" id="1" name="Table1" displayName="Table1" ref="A7:J37" totalsRowShown="0" headerRowDxfId="11" dataDxfId="10">
  <tableColumns count="10">
    <tableColumn id="1" name="Year" dataDxfId="9"/>
    <tableColumn id="2" name="Cash Inflow" dataDxfId="8"/>
    <tableColumn id="3" name="Fixed Cost" dataDxfId="7"/>
    <tableColumn id="4" name="Variable Cost" dataDxfId="6"/>
    <tableColumn id="5" name="Cash Outflow" dataDxfId="5">
      <calculatedColumnFormula>(Table1[[#This Row],[Fixed Cost]]+Table1[[#This Row],[Variable Cost]])</calculatedColumnFormula>
    </tableColumn>
    <tableColumn id="6" name="Net Cash Inflow/Outflow" dataDxfId="4">
      <calculatedColumnFormula>(Table1[[#This Row],[Cash Inflow]]-Table1[[#This Row],[Cash Outflow]])</calculatedColumnFormula>
    </tableColumn>
    <tableColumn id="7" name="Present Value of Cash flow" dataDxfId="3">
      <calculatedColumnFormula>Table1[[#This Row],[Net Cash Inflow/Outflow]]/(1+DiscountRate)^Table1[[#This Row],[Year]]</calculatedColumnFormula>
    </tableColumn>
    <tableColumn id="8" name="Cumulative Present Value of Cash Inflow" dataDxfId="2">
      <calculatedColumnFormula>SUM(INDEX(Table1[Present Value of Cash flow],1,1):Table1[[#This Row],[Present Value of Cash flow]])</calculatedColumnFormula>
    </tableColumn>
    <tableColumn id="9" name="Present Value" dataDxfId="1">
      <calculatedColumnFormula>(Table1[[#This Row],[Cumulative Present Value of Cash Inflow]]-InitialInvestment)</calculatedColumnFormula>
    </tableColumn>
    <tableColumn id="10" name="Net Present Value" dataDxfId="0">
      <calculatedColumnFormula>NPV(DiscountRate,-InitialInvestment,Table1[[#This Row],[Cumulative Present Value of Cash Inflow]])</calculatedColumnFormula>
    </tableColumn>
  </tableColumns>
  <tableStyleInfo name="Discounted Cash Flow Model" showFirstColumn="0" showLastColumn="0" showRowStripes="1" showColumnStripes="0"/>
  <extLst>
    <ext xmlns:x14="http://schemas.microsoft.com/office/spreadsheetml/2009/9/main" uri="{504A1905-F514-4f6f-8877-14C23A59335A}">
      <x14:table altText="Discounted cash flow" altTextSummary="Enter the Initial Outlay/Investment, Discount Rate up top; here enter the year, cash inflow, fixed cost, and varibale cost, let the rest calculate for you."/>
    </ext>
  </extLst>
</table>
</file>

<file path=xl/theme/theme1.xml><?xml version="1.0" encoding="utf-8"?>
<a:theme xmlns:a="http://schemas.openxmlformats.org/drawingml/2006/main" name="Office Theme">
  <a:themeElements>
    <a:clrScheme name="Discounted Cash Flow Model">
      <a:dk1>
        <a:srgbClr val="000000"/>
      </a:dk1>
      <a:lt1>
        <a:srgbClr val="FFFFFF"/>
      </a:lt1>
      <a:dk2>
        <a:srgbClr val="334E4E"/>
      </a:dk2>
      <a:lt2>
        <a:srgbClr val="F0F0F0"/>
      </a:lt2>
      <a:accent1>
        <a:srgbClr val="8CABB1"/>
      </a:accent1>
      <a:accent2>
        <a:srgbClr val="94BD59"/>
      </a:accent2>
      <a:accent3>
        <a:srgbClr val="E1B13F"/>
      </a:accent3>
      <a:accent4>
        <a:srgbClr val="DC8358"/>
      </a:accent4>
      <a:accent5>
        <a:srgbClr val="C56274"/>
      </a:accent5>
      <a:accent6>
        <a:srgbClr val="9C8CA2"/>
      </a:accent6>
      <a:hlink>
        <a:srgbClr val="8CABB1"/>
      </a:hlink>
      <a:folHlink>
        <a:srgbClr val="9C8CA2"/>
      </a:folHlink>
    </a:clrScheme>
    <a:fontScheme name="Discounted Cash Flow Mod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autoPageBreaks="0" fitToPage="1"/>
  </sheetPr>
  <dimension ref="B2:C13"/>
  <sheetViews>
    <sheetView showGridLines="0" workbookViewId="0"/>
  </sheetViews>
  <sheetFormatPr defaultRowHeight="12" x14ac:dyDescent="0.2"/>
  <cols>
    <col min="1" max="1" width="5.5703125" customWidth="1"/>
    <col min="2" max="2" width="30.5703125" customWidth="1"/>
    <col min="3" max="3" width="58" customWidth="1"/>
    <col min="4" max="4" width="2.7109375" customWidth="1"/>
  </cols>
  <sheetData>
    <row r="2" spans="2:3" ht="34.5" thickBot="1" x14ac:dyDescent="0.55000000000000004">
      <c r="B2" s="1" t="s">
        <v>10</v>
      </c>
      <c r="C2" s="1"/>
    </row>
    <row r="3" spans="2:3" ht="16.5" thickTop="1" x14ac:dyDescent="0.2">
      <c r="C3" s="2"/>
    </row>
    <row r="4" spans="2:3" ht="15.75" x14ac:dyDescent="0.2">
      <c r="C4" s="2"/>
    </row>
    <row r="5" spans="2:3" ht="140.25" customHeight="1" x14ac:dyDescent="0.2">
      <c r="B5" s="19" t="s">
        <v>21</v>
      </c>
      <c r="C5" s="10" t="s">
        <v>16</v>
      </c>
    </row>
    <row r="6" spans="2:3" ht="12.75" customHeight="1" x14ac:dyDescent="0.2">
      <c r="B6" s="19"/>
      <c r="C6" s="11"/>
    </row>
    <row r="7" spans="2:3" ht="89.25" x14ac:dyDescent="0.2">
      <c r="B7" s="19"/>
      <c r="C7" s="10" t="s">
        <v>17</v>
      </c>
    </row>
    <row r="8" spans="2:3" ht="12.75" customHeight="1" x14ac:dyDescent="0.2">
      <c r="B8" s="19"/>
      <c r="C8" s="11"/>
    </row>
    <row r="9" spans="2:3" ht="76.5" x14ac:dyDescent="0.2">
      <c r="B9" s="19"/>
      <c r="C9" s="10" t="s">
        <v>18</v>
      </c>
    </row>
    <row r="10" spans="2:3" ht="12.75" customHeight="1" x14ac:dyDescent="0.2">
      <c r="B10" s="12"/>
      <c r="C10" s="11"/>
    </row>
    <row r="11" spans="2:3" ht="127.5" x14ac:dyDescent="0.2">
      <c r="B11" s="12"/>
      <c r="C11" s="10" t="s">
        <v>19</v>
      </c>
    </row>
    <row r="12" spans="2:3" ht="12.75" customHeight="1" x14ac:dyDescent="0.2">
      <c r="B12" s="12"/>
      <c r="C12" s="11"/>
    </row>
    <row r="13" spans="2:3" ht="76.5" x14ac:dyDescent="0.2">
      <c r="B13" s="12"/>
      <c r="C13" s="10" t="s">
        <v>20</v>
      </c>
    </row>
  </sheetData>
  <mergeCells count="1">
    <mergeCell ref="B5:B9"/>
  </mergeCells>
  <printOptions horizontalCentered="1" verticalCentered="1"/>
  <pageMargins left="0.4" right="0.4" top="0.4" bottom="0.4" header="0.5" footer="0.5"/>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J37"/>
  <sheetViews>
    <sheetView showGridLines="0" tabSelected="1" workbookViewId="0"/>
  </sheetViews>
  <sheetFormatPr defaultRowHeight="18" customHeight="1" x14ac:dyDescent="0.2"/>
  <cols>
    <col min="1" max="1" width="5.5703125" customWidth="1"/>
    <col min="2" max="7" width="17.5703125" customWidth="1"/>
    <col min="8" max="8" width="19" customWidth="1"/>
    <col min="9" max="10" width="17.5703125" customWidth="1"/>
  </cols>
  <sheetData>
    <row r="1" spans="1:10" ht="12" x14ac:dyDescent="0.2"/>
    <row r="2" spans="1:10" ht="17.25" customHeight="1" thickBot="1" x14ac:dyDescent="0.25">
      <c r="B2" s="23" t="s">
        <v>10</v>
      </c>
      <c r="C2" s="23"/>
      <c r="D2" s="23"/>
      <c r="E2" s="23"/>
      <c r="F2" s="23"/>
      <c r="G2" s="23"/>
      <c r="H2" s="24" t="s">
        <v>14</v>
      </c>
      <c r="I2" s="24"/>
      <c r="J2" s="9">
        <v>100</v>
      </c>
    </row>
    <row r="3" spans="1:10" ht="17.25" customHeight="1" thickTop="1" thickBot="1" x14ac:dyDescent="0.25">
      <c r="B3" s="23"/>
      <c r="C3" s="23"/>
      <c r="D3" s="23"/>
      <c r="E3" s="23"/>
      <c r="F3" s="23"/>
      <c r="G3" s="23"/>
      <c r="H3" s="25" t="s">
        <v>15</v>
      </c>
      <c r="I3" s="25"/>
      <c r="J3" s="4">
        <v>0.09</v>
      </c>
    </row>
    <row r="4" spans="1:10" ht="24" customHeight="1" thickTop="1" x14ac:dyDescent="0.2">
      <c r="B4" s="3" t="s">
        <v>13</v>
      </c>
    </row>
    <row r="5" spans="1:10" ht="12" x14ac:dyDescent="0.2"/>
    <row r="6" spans="1:10" ht="18.75" x14ac:dyDescent="0.2">
      <c r="A6" s="13"/>
      <c r="B6" s="8" t="s">
        <v>0</v>
      </c>
      <c r="C6" s="20" t="s">
        <v>1</v>
      </c>
      <c r="D6" s="21"/>
      <c r="E6" s="14"/>
      <c r="F6" s="13"/>
      <c r="G6" s="22" t="s">
        <v>10</v>
      </c>
      <c r="H6" s="22"/>
      <c r="I6" s="15"/>
      <c r="J6" s="13"/>
    </row>
    <row r="7" spans="1:10" ht="36.75" customHeight="1" x14ac:dyDescent="0.2">
      <c r="A7" s="16" t="s">
        <v>2</v>
      </c>
      <c r="B7" s="17" t="s">
        <v>3</v>
      </c>
      <c r="C7" s="18" t="s">
        <v>4</v>
      </c>
      <c r="D7" s="18" t="s">
        <v>5</v>
      </c>
      <c r="E7" s="16" t="s">
        <v>6</v>
      </c>
      <c r="F7" s="16" t="s">
        <v>7</v>
      </c>
      <c r="G7" s="18" t="s">
        <v>8</v>
      </c>
      <c r="H7" s="18" t="s">
        <v>11</v>
      </c>
      <c r="I7" s="16" t="s">
        <v>12</v>
      </c>
      <c r="J7" s="16" t="s">
        <v>9</v>
      </c>
    </row>
    <row r="8" spans="1:10" ht="18" customHeight="1" x14ac:dyDescent="0.2">
      <c r="A8" s="5">
        <v>1</v>
      </c>
      <c r="B8" s="6">
        <v>65000</v>
      </c>
      <c r="C8" s="6">
        <v>50000</v>
      </c>
      <c r="D8" s="6"/>
      <c r="E8" s="7">
        <f>(Table1[[#This Row],[Fixed Cost]]+Table1[[#This Row],[Variable Cost]])</f>
        <v>50000</v>
      </c>
      <c r="F8" s="6">
        <f>(Table1[[#This Row],[Cash Inflow]]-Table1[[#This Row],[Cash Outflow]])</f>
        <v>15000</v>
      </c>
      <c r="G8" s="6">
        <f>Table1[[#This Row],[Net Cash Inflow/Outflow]]/(1+DiscountRate)^Table1[[#This Row],[Year]]</f>
        <v>13761.467889908256</v>
      </c>
      <c r="H8" s="6">
        <f>SUM(INDEX(Table1[Present Value of Cash flow],1,1):Table1[[#This Row],[Present Value of Cash flow]])</f>
        <v>13761.467889908256</v>
      </c>
      <c r="I8" s="6">
        <f>(Table1[[#This Row],[Cumulative Present Value of Cash Inflow]]-InitialInvestment)</f>
        <v>13661.467889908256</v>
      </c>
      <c r="J8" s="6">
        <f>NPV(DiscountRate,-InitialInvestment,Table1[[#This Row],[Cumulative Present Value of Cash Inflow]])</f>
        <v>11491.009081649907</v>
      </c>
    </row>
    <row r="9" spans="1:10" ht="18" customHeight="1" x14ac:dyDescent="0.2">
      <c r="A9" s="5">
        <v>2</v>
      </c>
      <c r="B9" s="6">
        <v>80500</v>
      </c>
      <c r="C9" s="6">
        <v>50000</v>
      </c>
      <c r="D9" s="6"/>
      <c r="E9" s="7">
        <f>(Table1[[#This Row],[Fixed Cost]]+Table1[[#This Row],[Variable Cost]])</f>
        <v>50000</v>
      </c>
      <c r="F9" s="6">
        <f>(Table1[[#This Row],[Cash Inflow]]-Table1[[#This Row],[Cash Outflow]])</f>
        <v>30500</v>
      </c>
      <c r="G9" s="6">
        <f>Table1[[#This Row],[Net Cash Inflow/Outflow]]/(1+DiscountRate)^Table1[[#This Row],[Year]]</f>
        <v>25671.239794630077</v>
      </c>
      <c r="H9" s="6">
        <f>SUM(INDEX(Table1[Present Value of Cash flow],1,1):Table1[[#This Row],[Present Value of Cash flow]])</f>
        <v>39432.707684538334</v>
      </c>
      <c r="I9" s="6">
        <f>(Table1[[#This Row],[Cumulative Present Value of Cash Inflow]]-InitialInvestment)</f>
        <v>39332.707684538334</v>
      </c>
      <c r="J9" s="6">
        <f>NPV(DiscountRate,-InitialInvestment,Table1[[#This Row],[Cumulative Present Value of Cash Inflow]])</f>
        <v>33097.978019138398</v>
      </c>
    </row>
    <row r="10" spans="1:10" ht="18" customHeight="1" x14ac:dyDescent="0.2">
      <c r="A10" s="5">
        <v>3</v>
      </c>
      <c r="B10" s="6">
        <v>85750</v>
      </c>
      <c r="C10" s="6">
        <v>50000</v>
      </c>
      <c r="D10" s="6"/>
      <c r="E10" s="7">
        <f>(Table1[[#This Row],[Fixed Cost]]+Table1[[#This Row],[Variable Cost]])</f>
        <v>50000</v>
      </c>
      <c r="F10" s="6">
        <f>(Table1[[#This Row],[Cash Inflow]]-Table1[[#This Row],[Cash Outflow]])</f>
        <v>35750</v>
      </c>
      <c r="G10" s="6">
        <f>Table1[[#This Row],[Net Cash Inflow/Outflow]]/(1+DiscountRate)^Table1[[#This Row],[Year]]</f>
        <v>27605.559412183044</v>
      </c>
      <c r="H10" s="6">
        <f>SUM(INDEX(Table1[Present Value of Cash flow],1,1):Table1[[#This Row],[Present Value of Cash flow]])</f>
        <v>67038.267096721378</v>
      </c>
      <c r="I10" s="6">
        <f>(Table1[[#This Row],[Cumulative Present Value of Cash Inflow]]-InitialInvestment)</f>
        <v>66938.267096721378</v>
      </c>
      <c r="J10" s="6">
        <f>NPV(DiscountRate,-InitialInvestment,Table1[[#This Row],[Cumulative Present Value of Cash Inflow]])</f>
        <v>56333.025079304243</v>
      </c>
    </row>
    <row r="11" spans="1:10" ht="18" customHeight="1" x14ac:dyDescent="0.2">
      <c r="A11" s="5">
        <v>4</v>
      </c>
      <c r="B11" s="6">
        <v>90000</v>
      </c>
      <c r="C11" s="6">
        <v>55000</v>
      </c>
      <c r="D11" s="6"/>
      <c r="E11" s="7">
        <f>(Table1[[#This Row],[Fixed Cost]]+Table1[[#This Row],[Variable Cost]])</f>
        <v>55000</v>
      </c>
      <c r="F11" s="6">
        <f>(Table1[[#This Row],[Cash Inflow]]-Table1[[#This Row],[Cash Outflow]])</f>
        <v>35000</v>
      </c>
      <c r="G11" s="6">
        <f>Table1[[#This Row],[Net Cash Inflow/Outflow]]/(1+DiscountRate)^Table1[[#This Row],[Year]]</f>
        <v>24794.882387281876</v>
      </c>
      <c r="H11" s="6">
        <f>SUM(INDEX(Table1[Present Value of Cash flow],1,1):Table1[[#This Row],[Present Value of Cash flow]])</f>
        <v>91833.149484003254</v>
      </c>
      <c r="I11" s="6">
        <f>(Table1[[#This Row],[Cumulative Present Value of Cash Inflow]]-InitialInvestment)</f>
        <v>91733.149484003254</v>
      </c>
      <c r="J11" s="6">
        <f>NPV(DiscountRate,-InitialInvestment,Table1[[#This Row],[Cumulative Present Value of Cash Inflow]])</f>
        <v>77202.381520076786</v>
      </c>
    </row>
    <row r="12" spans="1:10" ht="18" customHeight="1" x14ac:dyDescent="0.2">
      <c r="A12" s="5">
        <v>5</v>
      </c>
      <c r="B12" s="6">
        <v>85000</v>
      </c>
      <c r="C12" s="6">
        <v>65000</v>
      </c>
      <c r="D12" s="6"/>
      <c r="E12" s="7">
        <f>(Table1[[#This Row],[Fixed Cost]]+Table1[[#This Row],[Variable Cost]])</f>
        <v>65000</v>
      </c>
      <c r="F12" s="6">
        <f>(Table1[[#This Row],[Cash Inflow]]-Table1[[#This Row],[Cash Outflow]])</f>
        <v>20000</v>
      </c>
      <c r="G12" s="6">
        <f>Table1[[#This Row],[Net Cash Inflow/Outflow]]/(1+DiscountRate)^Table1[[#This Row],[Year]]</f>
        <v>12998.627725966906</v>
      </c>
      <c r="H12" s="6">
        <f>SUM(INDEX(Table1[Present Value of Cash flow],1,1):Table1[[#This Row],[Present Value of Cash flow]])</f>
        <v>104831.77720997015</v>
      </c>
      <c r="I12" s="6">
        <f>(Table1[[#This Row],[Cumulative Present Value of Cash Inflow]]-InitialInvestment)</f>
        <v>104731.77720997015</v>
      </c>
      <c r="J12" s="6">
        <f>NPV(DiscountRate,-InitialInvestment,Table1[[#This Row],[Cumulative Present Value of Cash Inflow]])</f>
        <v>88143.06641694314</v>
      </c>
    </row>
    <row r="13" spans="1:10" ht="18" customHeight="1" x14ac:dyDescent="0.2">
      <c r="A13" s="5">
        <v>6</v>
      </c>
      <c r="B13" s="6">
        <v>98500</v>
      </c>
      <c r="C13" s="6">
        <v>70000</v>
      </c>
      <c r="D13" s="6"/>
      <c r="E13" s="7">
        <f>(Table1[[#This Row],[Fixed Cost]]+Table1[[#This Row],[Variable Cost]])</f>
        <v>70000</v>
      </c>
      <c r="F13" s="6">
        <f>(Table1[[#This Row],[Cash Inflow]]-Table1[[#This Row],[Cash Outflow]])</f>
        <v>28500</v>
      </c>
      <c r="G13" s="6">
        <f>Table1[[#This Row],[Net Cash Inflow/Outflow]]/(1+DiscountRate)^Table1[[#This Row],[Year]]</f>
        <v>16993.618816057649</v>
      </c>
      <c r="H13" s="6">
        <f>SUM(INDEX(Table1[Present Value of Cash flow],1,1):Table1[[#This Row],[Present Value of Cash flow]])</f>
        <v>121825.3960260278</v>
      </c>
      <c r="I13" s="6">
        <f>(Table1[[#This Row],[Cumulative Present Value of Cash Inflow]]-InitialInvestment)</f>
        <v>121725.3960260278</v>
      </c>
      <c r="J13" s="6">
        <f>NPV(DiscountRate,-InitialInvestment,Table1[[#This Row],[Cumulative Present Value of Cash Inflow]])</f>
        <v>102446.25538761701</v>
      </c>
    </row>
    <row r="14" spans="1:10" ht="18" customHeight="1" x14ac:dyDescent="0.2">
      <c r="A14" s="5">
        <v>7</v>
      </c>
      <c r="B14" s="6">
        <v>102500</v>
      </c>
      <c r="C14" s="6">
        <v>70000</v>
      </c>
      <c r="D14" s="6"/>
      <c r="E14" s="7">
        <f>(Table1[[#This Row],[Fixed Cost]]+Table1[[#This Row],[Variable Cost]])</f>
        <v>70000</v>
      </c>
      <c r="F14" s="6">
        <f>(Table1[[#This Row],[Cash Inflow]]-Table1[[#This Row],[Cash Outflow]])</f>
        <v>32500</v>
      </c>
      <c r="G14" s="6">
        <f>Table1[[#This Row],[Net Cash Inflow/Outflow]]/(1+DiscountRate)^Table1[[#This Row],[Year]]</f>
        <v>17778.612957407811</v>
      </c>
      <c r="H14" s="6">
        <f>SUM(INDEX(Table1[Present Value of Cash flow],1,1):Table1[[#This Row],[Present Value of Cash flow]])</f>
        <v>139604.0089834356</v>
      </c>
      <c r="I14" s="6">
        <f>(Table1[[#This Row],[Cumulative Present Value of Cash Inflow]]-InitialInvestment)</f>
        <v>139504.0089834356</v>
      </c>
      <c r="J14" s="6">
        <f>NPV(DiscountRate,-InitialInvestment,Table1[[#This Row],[Cumulative Present Value of Cash Inflow]])</f>
        <v>117410.1582218968</v>
      </c>
    </row>
    <row r="15" spans="1:10" ht="18" customHeight="1" x14ac:dyDescent="0.2">
      <c r="A15" s="5">
        <v>8</v>
      </c>
      <c r="B15" s="6"/>
      <c r="C15" s="6"/>
      <c r="D15" s="6"/>
      <c r="E15" s="7">
        <f>(Table1[[#This Row],[Fixed Cost]]+Table1[[#This Row],[Variable Cost]])</f>
        <v>0</v>
      </c>
      <c r="F15" s="6">
        <f>(Table1[[#This Row],[Cash Inflow]]-Table1[[#This Row],[Cash Outflow]])</f>
        <v>0</v>
      </c>
      <c r="G15" s="6">
        <f>Table1[[#This Row],[Net Cash Inflow/Outflow]]/(1+DiscountRate)^Table1[[#This Row],[Year]]</f>
        <v>0</v>
      </c>
      <c r="H15" s="6">
        <f>SUM(INDEX(Table1[Present Value of Cash flow],1,1):Table1[[#This Row],[Present Value of Cash flow]])</f>
        <v>139604.0089834356</v>
      </c>
      <c r="I15" s="6">
        <f>(Table1[[#This Row],[Cumulative Present Value of Cash Inflow]]-InitialInvestment)</f>
        <v>139504.0089834356</v>
      </c>
      <c r="J15" s="6">
        <f>NPV(DiscountRate,-InitialInvestment,Table1[[#This Row],[Cumulative Present Value of Cash Inflow]])</f>
        <v>117410.1582218968</v>
      </c>
    </row>
    <row r="16" spans="1:10" ht="18" customHeight="1" x14ac:dyDescent="0.2">
      <c r="A16" s="5">
        <v>9</v>
      </c>
      <c r="B16" s="6"/>
      <c r="C16" s="6"/>
      <c r="D16" s="6"/>
      <c r="E16" s="7">
        <f>(Table1[[#This Row],[Fixed Cost]]+Table1[[#This Row],[Variable Cost]])</f>
        <v>0</v>
      </c>
      <c r="F16" s="6">
        <f>(Table1[[#This Row],[Cash Inflow]]-Table1[[#This Row],[Cash Outflow]])</f>
        <v>0</v>
      </c>
      <c r="G16" s="6">
        <f>Table1[[#This Row],[Net Cash Inflow/Outflow]]/(1+DiscountRate)^Table1[[#This Row],[Year]]</f>
        <v>0</v>
      </c>
      <c r="H16" s="6">
        <f>SUM(INDEX(Table1[Present Value of Cash flow],1,1):Table1[[#This Row],[Present Value of Cash flow]])</f>
        <v>139604.0089834356</v>
      </c>
      <c r="I16" s="6">
        <f>(Table1[[#This Row],[Cumulative Present Value of Cash Inflow]]-InitialInvestment)</f>
        <v>139504.0089834356</v>
      </c>
      <c r="J16" s="6">
        <f>NPV(DiscountRate,-InitialInvestment,Table1[[#This Row],[Cumulative Present Value of Cash Inflow]])</f>
        <v>117410.1582218968</v>
      </c>
    </row>
    <row r="17" spans="1:10" ht="18" customHeight="1" x14ac:dyDescent="0.2">
      <c r="A17" s="5">
        <v>10</v>
      </c>
      <c r="B17" s="6"/>
      <c r="C17" s="6"/>
      <c r="D17" s="6"/>
      <c r="E17" s="7">
        <f>(Table1[[#This Row],[Fixed Cost]]+Table1[[#This Row],[Variable Cost]])</f>
        <v>0</v>
      </c>
      <c r="F17" s="6">
        <f>(Table1[[#This Row],[Cash Inflow]]-Table1[[#This Row],[Cash Outflow]])</f>
        <v>0</v>
      </c>
      <c r="G17" s="6">
        <f>Table1[[#This Row],[Net Cash Inflow/Outflow]]/(1+DiscountRate)^Table1[[#This Row],[Year]]</f>
        <v>0</v>
      </c>
      <c r="H17" s="6">
        <f>SUM(INDEX(Table1[Present Value of Cash flow],1,1):Table1[[#This Row],[Present Value of Cash flow]])</f>
        <v>139604.0089834356</v>
      </c>
      <c r="I17" s="6">
        <f>(Table1[[#This Row],[Cumulative Present Value of Cash Inflow]]-InitialInvestment)</f>
        <v>139504.0089834356</v>
      </c>
      <c r="J17" s="6">
        <f>NPV(DiscountRate,-InitialInvestment,Table1[[#This Row],[Cumulative Present Value of Cash Inflow]])</f>
        <v>117410.1582218968</v>
      </c>
    </row>
    <row r="18" spans="1:10" ht="18" customHeight="1" x14ac:dyDescent="0.2">
      <c r="A18" s="5">
        <v>11</v>
      </c>
      <c r="B18" s="6"/>
      <c r="C18" s="6"/>
      <c r="D18" s="6"/>
      <c r="E18" s="7">
        <f>(Table1[[#This Row],[Fixed Cost]]+Table1[[#This Row],[Variable Cost]])</f>
        <v>0</v>
      </c>
      <c r="F18" s="6">
        <f>(Table1[[#This Row],[Cash Inflow]]-Table1[[#This Row],[Cash Outflow]])</f>
        <v>0</v>
      </c>
      <c r="G18" s="6">
        <f>Table1[[#This Row],[Net Cash Inflow/Outflow]]/(1+DiscountRate)^Table1[[#This Row],[Year]]</f>
        <v>0</v>
      </c>
      <c r="H18" s="6">
        <f>SUM(INDEX(Table1[Present Value of Cash flow],1,1):Table1[[#This Row],[Present Value of Cash flow]])</f>
        <v>139604.0089834356</v>
      </c>
      <c r="I18" s="6">
        <f>(Table1[[#This Row],[Cumulative Present Value of Cash Inflow]]-InitialInvestment)</f>
        <v>139504.0089834356</v>
      </c>
      <c r="J18" s="6">
        <f>NPV(DiscountRate,-InitialInvestment,Table1[[#This Row],[Cumulative Present Value of Cash Inflow]])</f>
        <v>117410.1582218968</v>
      </c>
    </row>
    <row r="19" spans="1:10" ht="18" customHeight="1" x14ac:dyDescent="0.2">
      <c r="A19" s="5">
        <v>12</v>
      </c>
      <c r="B19" s="6"/>
      <c r="C19" s="6"/>
      <c r="D19" s="6"/>
      <c r="E19" s="7">
        <f>(Table1[[#This Row],[Fixed Cost]]+Table1[[#This Row],[Variable Cost]])</f>
        <v>0</v>
      </c>
      <c r="F19" s="6">
        <f>(Table1[[#This Row],[Cash Inflow]]-Table1[[#This Row],[Cash Outflow]])</f>
        <v>0</v>
      </c>
      <c r="G19" s="6">
        <f>Table1[[#This Row],[Net Cash Inflow/Outflow]]/(1+DiscountRate)^Table1[[#This Row],[Year]]</f>
        <v>0</v>
      </c>
      <c r="H19" s="6">
        <f>SUM(INDEX(Table1[Present Value of Cash flow],1,1):Table1[[#This Row],[Present Value of Cash flow]])</f>
        <v>139604.0089834356</v>
      </c>
      <c r="I19" s="6">
        <f>(Table1[[#This Row],[Cumulative Present Value of Cash Inflow]]-InitialInvestment)</f>
        <v>139504.0089834356</v>
      </c>
      <c r="J19" s="6">
        <f>NPV(DiscountRate,-InitialInvestment,Table1[[#This Row],[Cumulative Present Value of Cash Inflow]])</f>
        <v>117410.1582218968</v>
      </c>
    </row>
    <row r="20" spans="1:10" ht="18" customHeight="1" x14ac:dyDescent="0.2">
      <c r="A20" s="5">
        <v>13</v>
      </c>
      <c r="B20" s="6"/>
      <c r="C20" s="6"/>
      <c r="D20" s="6"/>
      <c r="E20" s="7">
        <f>(Table1[[#This Row],[Fixed Cost]]+Table1[[#This Row],[Variable Cost]])</f>
        <v>0</v>
      </c>
      <c r="F20" s="6">
        <f>(Table1[[#This Row],[Cash Inflow]]-Table1[[#This Row],[Cash Outflow]])</f>
        <v>0</v>
      </c>
      <c r="G20" s="6">
        <f>Table1[[#This Row],[Net Cash Inflow/Outflow]]/(1+DiscountRate)^Table1[[#This Row],[Year]]</f>
        <v>0</v>
      </c>
      <c r="H20" s="6">
        <f>SUM(INDEX(Table1[Present Value of Cash flow],1,1):Table1[[#This Row],[Present Value of Cash flow]])</f>
        <v>139604.0089834356</v>
      </c>
      <c r="I20" s="6">
        <f>(Table1[[#This Row],[Cumulative Present Value of Cash Inflow]]-InitialInvestment)</f>
        <v>139504.0089834356</v>
      </c>
      <c r="J20" s="6">
        <f>NPV(DiscountRate,-InitialInvestment,Table1[[#This Row],[Cumulative Present Value of Cash Inflow]])</f>
        <v>117410.1582218968</v>
      </c>
    </row>
    <row r="21" spans="1:10" ht="18" customHeight="1" x14ac:dyDescent="0.2">
      <c r="A21" s="5">
        <v>14</v>
      </c>
      <c r="B21" s="6"/>
      <c r="C21" s="6"/>
      <c r="D21" s="6"/>
      <c r="E21" s="7">
        <f>(Table1[[#This Row],[Fixed Cost]]+Table1[[#This Row],[Variable Cost]])</f>
        <v>0</v>
      </c>
      <c r="F21" s="6">
        <f>(Table1[[#This Row],[Cash Inflow]]-Table1[[#This Row],[Cash Outflow]])</f>
        <v>0</v>
      </c>
      <c r="G21" s="6">
        <f>Table1[[#This Row],[Net Cash Inflow/Outflow]]/(1+DiscountRate)^Table1[[#This Row],[Year]]</f>
        <v>0</v>
      </c>
      <c r="H21" s="6">
        <f>SUM(INDEX(Table1[Present Value of Cash flow],1,1):Table1[[#This Row],[Present Value of Cash flow]])</f>
        <v>139604.0089834356</v>
      </c>
      <c r="I21" s="6">
        <f>(Table1[[#This Row],[Cumulative Present Value of Cash Inflow]]-InitialInvestment)</f>
        <v>139504.0089834356</v>
      </c>
      <c r="J21" s="6">
        <f>NPV(DiscountRate,-InitialInvestment,Table1[[#This Row],[Cumulative Present Value of Cash Inflow]])</f>
        <v>117410.1582218968</v>
      </c>
    </row>
    <row r="22" spans="1:10" ht="18" customHeight="1" x14ac:dyDescent="0.2">
      <c r="A22" s="5">
        <v>15</v>
      </c>
      <c r="B22" s="6"/>
      <c r="C22" s="6"/>
      <c r="D22" s="6"/>
      <c r="E22" s="7">
        <f>(Table1[[#This Row],[Fixed Cost]]+Table1[[#This Row],[Variable Cost]])</f>
        <v>0</v>
      </c>
      <c r="F22" s="6">
        <f>(Table1[[#This Row],[Cash Inflow]]-Table1[[#This Row],[Cash Outflow]])</f>
        <v>0</v>
      </c>
      <c r="G22" s="6">
        <f>Table1[[#This Row],[Net Cash Inflow/Outflow]]/(1+DiscountRate)^Table1[[#This Row],[Year]]</f>
        <v>0</v>
      </c>
      <c r="H22" s="6">
        <f>SUM(INDEX(Table1[Present Value of Cash flow],1,1):Table1[[#This Row],[Present Value of Cash flow]])</f>
        <v>139604.0089834356</v>
      </c>
      <c r="I22" s="6">
        <f>(Table1[[#This Row],[Cumulative Present Value of Cash Inflow]]-InitialInvestment)</f>
        <v>139504.0089834356</v>
      </c>
      <c r="J22" s="6">
        <f>NPV(DiscountRate,-InitialInvestment,Table1[[#This Row],[Cumulative Present Value of Cash Inflow]])</f>
        <v>117410.1582218968</v>
      </c>
    </row>
    <row r="23" spans="1:10" ht="18" customHeight="1" x14ac:dyDescent="0.2">
      <c r="A23" s="5">
        <v>16</v>
      </c>
      <c r="B23" s="6"/>
      <c r="C23" s="6"/>
      <c r="D23" s="6"/>
      <c r="E23" s="7">
        <f>(Table1[[#This Row],[Fixed Cost]]+Table1[[#This Row],[Variable Cost]])</f>
        <v>0</v>
      </c>
      <c r="F23" s="6">
        <f>(Table1[[#This Row],[Cash Inflow]]-Table1[[#This Row],[Cash Outflow]])</f>
        <v>0</v>
      </c>
      <c r="G23" s="6">
        <f>Table1[[#This Row],[Net Cash Inflow/Outflow]]/(1+DiscountRate)^Table1[[#This Row],[Year]]</f>
        <v>0</v>
      </c>
      <c r="H23" s="6">
        <f>SUM(INDEX(Table1[Present Value of Cash flow],1,1):Table1[[#This Row],[Present Value of Cash flow]])</f>
        <v>139604.0089834356</v>
      </c>
      <c r="I23" s="6">
        <f>(Table1[[#This Row],[Cumulative Present Value of Cash Inflow]]-InitialInvestment)</f>
        <v>139504.0089834356</v>
      </c>
      <c r="J23" s="6">
        <f>NPV(DiscountRate,-InitialInvestment,Table1[[#This Row],[Cumulative Present Value of Cash Inflow]])</f>
        <v>117410.1582218968</v>
      </c>
    </row>
    <row r="24" spans="1:10" ht="18" customHeight="1" x14ac:dyDescent="0.2">
      <c r="A24" s="5">
        <v>17</v>
      </c>
      <c r="B24" s="6"/>
      <c r="C24" s="6"/>
      <c r="D24" s="6"/>
      <c r="E24" s="7">
        <f>(Table1[[#This Row],[Fixed Cost]]+Table1[[#This Row],[Variable Cost]])</f>
        <v>0</v>
      </c>
      <c r="F24" s="6">
        <f>(Table1[[#This Row],[Cash Inflow]]-Table1[[#This Row],[Cash Outflow]])</f>
        <v>0</v>
      </c>
      <c r="G24" s="6">
        <f>Table1[[#This Row],[Net Cash Inflow/Outflow]]/(1+DiscountRate)^Table1[[#This Row],[Year]]</f>
        <v>0</v>
      </c>
      <c r="H24" s="6">
        <f>SUM(INDEX(Table1[Present Value of Cash flow],1,1):Table1[[#This Row],[Present Value of Cash flow]])</f>
        <v>139604.0089834356</v>
      </c>
      <c r="I24" s="6">
        <f>(Table1[[#This Row],[Cumulative Present Value of Cash Inflow]]-InitialInvestment)</f>
        <v>139504.0089834356</v>
      </c>
      <c r="J24" s="6">
        <f>NPV(DiscountRate,-InitialInvestment,Table1[[#This Row],[Cumulative Present Value of Cash Inflow]])</f>
        <v>117410.1582218968</v>
      </c>
    </row>
    <row r="25" spans="1:10" ht="18" customHeight="1" x14ac:dyDescent="0.2">
      <c r="A25" s="5">
        <v>18</v>
      </c>
      <c r="B25" s="6"/>
      <c r="C25" s="6"/>
      <c r="D25" s="6"/>
      <c r="E25" s="7">
        <f>(Table1[[#This Row],[Fixed Cost]]+Table1[[#This Row],[Variable Cost]])</f>
        <v>0</v>
      </c>
      <c r="F25" s="6">
        <f>(Table1[[#This Row],[Cash Inflow]]-Table1[[#This Row],[Cash Outflow]])</f>
        <v>0</v>
      </c>
      <c r="G25" s="6">
        <f>Table1[[#This Row],[Net Cash Inflow/Outflow]]/(1+DiscountRate)^Table1[[#This Row],[Year]]</f>
        <v>0</v>
      </c>
      <c r="H25" s="6">
        <f>SUM(INDEX(Table1[Present Value of Cash flow],1,1):Table1[[#This Row],[Present Value of Cash flow]])</f>
        <v>139604.0089834356</v>
      </c>
      <c r="I25" s="6">
        <f>(Table1[[#This Row],[Cumulative Present Value of Cash Inflow]]-InitialInvestment)</f>
        <v>139504.0089834356</v>
      </c>
      <c r="J25" s="6">
        <f>NPV(DiscountRate,-InitialInvestment,Table1[[#This Row],[Cumulative Present Value of Cash Inflow]])</f>
        <v>117410.1582218968</v>
      </c>
    </row>
    <row r="26" spans="1:10" ht="18" customHeight="1" x14ac:dyDescent="0.2">
      <c r="A26" s="5">
        <v>19</v>
      </c>
      <c r="B26" s="6"/>
      <c r="C26" s="6"/>
      <c r="D26" s="6"/>
      <c r="E26" s="7">
        <f>(Table1[[#This Row],[Fixed Cost]]+Table1[[#This Row],[Variable Cost]])</f>
        <v>0</v>
      </c>
      <c r="F26" s="6">
        <f>(Table1[[#This Row],[Cash Inflow]]-Table1[[#This Row],[Cash Outflow]])</f>
        <v>0</v>
      </c>
      <c r="G26" s="6">
        <f>Table1[[#This Row],[Net Cash Inflow/Outflow]]/(1+DiscountRate)^Table1[[#This Row],[Year]]</f>
        <v>0</v>
      </c>
      <c r="H26" s="6">
        <f>SUM(INDEX(Table1[Present Value of Cash flow],1,1):Table1[[#This Row],[Present Value of Cash flow]])</f>
        <v>139604.0089834356</v>
      </c>
      <c r="I26" s="6">
        <f>(Table1[[#This Row],[Cumulative Present Value of Cash Inflow]]-InitialInvestment)</f>
        <v>139504.0089834356</v>
      </c>
      <c r="J26" s="6">
        <f>NPV(DiscountRate,-InitialInvestment,Table1[[#This Row],[Cumulative Present Value of Cash Inflow]])</f>
        <v>117410.1582218968</v>
      </c>
    </row>
    <row r="27" spans="1:10" ht="18" customHeight="1" x14ac:dyDescent="0.2">
      <c r="A27" s="5">
        <v>20</v>
      </c>
      <c r="B27" s="6"/>
      <c r="C27" s="6"/>
      <c r="D27" s="6"/>
      <c r="E27" s="7">
        <f>(Table1[[#This Row],[Fixed Cost]]+Table1[[#This Row],[Variable Cost]])</f>
        <v>0</v>
      </c>
      <c r="F27" s="6">
        <f>(Table1[[#This Row],[Cash Inflow]]-Table1[[#This Row],[Cash Outflow]])</f>
        <v>0</v>
      </c>
      <c r="G27" s="6">
        <f>Table1[[#This Row],[Net Cash Inflow/Outflow]]/(1+DiscountRate)^Table1[[#This Row],[Year]]</f>
        <v>0</v>
      </c>
      <c r="H27" s="6">
        <f>SUM(INDEX(Table1[Present Value of Cash flow],1,1):Table1[[#This Row],[Present Value of Cash flow]])</f>
        <v>139604.0089834356</v>
      </c>
      <c r="I27" s="6">
        <f>(Table1[[#This Row],[Cumulative Present Value of Cash Inflow]]-InitialInvestment)</f>
        <v>139504.0089834356</v>
      </c>
      <c r="J27" s="6">
        <f>NPV(DiscountRate,-InitialInvestment,Table1[[#This Row],[Cumulative Present Value of Cash Inflow]])</f>
        <v>117410.1582218968</v>
      </c>
    </row>
    <row r="28" spans="1:10" ht="18" customHeight="1" x14ac:dyDescent="0.2">
      <c r="A28" s="5">
        <v>21</v>
      </c>
      <c r="B28" s="6"/>
      <c r="C28" s="6"/>
      <c r="D28" s="6"/>
      <c r="E28" s="7">
        <f>(Table1[[#This Row],[Fixed Cost]]+Table1[[#This Row],[Variable Cost]])</f>
        <v>0</v>
      </c>
      <c r="F28" s="6">
        <f>(Table1[[#This Row],[Cash Inflow]]-Table1[[#This Row],[Cash Outflow]])</f>
        <v>0</v>
      </c>
      <c r="G28" s="6">
        <f>Table1[[#This Row],[Net Cash Inflow/Outflow]]/(1+DiscountRate)^Table1[[#This Row],[Year]]</f>
        <v>0</v>
      </c>
      <c r="H28" s="6">
        <f>SUM(INDEX(Table1[Present Value of Cash flow],1,1):Table1[[#This Row],[Present Value of Cash flow]])</f>
        <v>139604.0089834356</v>
      </c>
      <c r="I28" s="6">
        <f>(Table1[[#This Row],[Cumulative Present Value of Cash Inflow]]-InitialInvestment)</f>
        <v>139504.0089834356</v>
      </c>
      <c r="J28" s="6">
        <f>NPV(DiscountRate,-InitialInvestment,Table1[[#This Row],[Cumulative Present Value of Cash Inflow]])</f>
        <v>117410.1582218968</v>
      </c>
    </row>
    <row r="29" spans="1:10" ht="18" customHeight="1" x14ac:dyDescent="0.2">
      <c r="A29" s="5">
        <v>22</v>
      </c>
      <c r="B29" s="6"/>
      <c r="C29" s="6"/>
      <c r="D29" s="6"/>
      <c r="E29" s="7">
        <f>(Table1[[#This Row],[Fixed Cost]]+Table1[[#This Row],[Variable Cost]])</f>
        <v>0</v>
      </c>
      <c r="F29" s="6">
        <f>(Table1[[#This Row],[Cash Inflow]]-Table1[[#This Row],[Cash Outflow]])</f>
        <v>0</v>
      </c>
      <c r="G29" s="6">
        <f>Table1[[#This Row],[Net Cash Inflow/Outflow]]/(1+DiscountRate)^Table1[[#This Row],[Year]]</f>
        <v>0</v>
      </c>
      <c r="H29" s="6">
        <f>SUM(INDEX(Table1[Present Value of Cash flow],1,1):Table1[[#This Row],[Present Value of Cash flow]])</f>
        <v>139604.0089834356</v>
      </c>
      <c r="I29" s="6">
        <f>(Table1[[#This Row],[Cumulative Present Value of Cash Inflow]]-InitialInvestment)</f>
        <v>139504.0089834356</v>
      </c>
      <c r="J29" s="6">
        <f>NPV(DiscountRate,-InitialInvestment,Table1[[#This Row],[Cumulative Present Value of Cash Inflow]])</f>
        <v>117410.1582218968</v>
      </c>
    </row>
    <row r="30" spans="1:10" ht="18" customHeight="1" x14ac:dyDescent="0.2">
      <c r="A30" s="5">
        <v>23</v>
      </c>
      <c r="B30" s="6"/>
      <c r="C30" s="6"/>
      <c r="D30" s="6"/>
      <c r="E30" s="7">
        <f>(Table1[[#This Row],[Fixed Cost]]+Table1[[#This Row],[Variable Cost]])</f>
        <v>0</v>
      </c>
      <c r="F30" s="6">
        <f>(Table1[[#This Row],[Cash Inflow]]-Table1[[#This Row],[Cash Outflow]])</f>
        <v>0</v>
      </c>
      <c r="G30" s="6">
        <f>Table1[[#This Row],[Net Cash Inflow/Outflow]]/(1+DiscountRate)^Table1[[#This Row],[Year]]</f>
        <v>0</v>
      </c>
      <c r="H30" s="6">
        <f>SUM(INDEX(Table1[Present Value of Cash flow],1,1):Table1[[#This Row],[Present Value of Cash flow]])</f>
        <v>139604.0089834356</v>
      </c>
      <c r="I30" s="6">
        <f>(Table1[[#This Row],[Cumulative Present Value of Cash Inflow]]-InitialInvestment)</f>
        <v>139504.0089834356</v>
      </c>
      <c r="J30" s="6">
        <f>NPV(DiscountRate,-InitialInvestment,Table1[[#This Row],[Cumulative Present Value of Cash Inflow]])</f>
        <v>117410.1582218968</v>
      </c>
    </row>
    <row r="31" spans="1:10" ht="18" customHeight="1" x14ac:dyDescent="0.2">
      <c r="A31" s="5">
        <v>24</v>
      </c>
      <c r="B31" s="6"/>
      <c r="C31" s="6"/>
      <c r="D31" s="6"/>
      <c r="E31" s="7">
        <f>(Table1[[#This Row],[Fixed Cost]]+Table1[[#This Row],[Variable Cost]])</f>
        <v>0</v>
      </c>
      <c r="F31" s="6">
        <f>(Table1[[#This Row],[Cash Inflow]]-Table1[[#This Row],[Cash Outflow]])</f>
        <v>0</v>
      </c>
      <c r="G31" s="6">
        <f>Table1[[#This Row],[Net Cash Inflow/Outflow]]/(1+DiscountRate)^Table1[[#This Row],[Year]]</f>
        <v>0</v>
      </c>
      <c r="H31" s="6">
        <f>SUM(INDEX(Table1[Present Value of Cash flow],1,1):Table1[[#This Row],[Present Value of Cash flow]])</f>
        <v>139604.0089834356</v>
      </c>
      <c r="I31" s="6">
        <f>(Table1[[#This Row],[Cumulative Present Value of Cash Inflow]]-InitialInvestment)</f>
        <v>139504.0089834356</v>
      </c>
      <c r="J31" s="6">
        <f>NPV(DiscountRate,-InitialInvestment,Table1[[#This Row],[Cumulative Present Value of Cash Inflow]])</f>
        <v>117410.1582218968</v>
      </c>
    </row>
    <row r="32" spans="1:10" ht="18" customHeight="1" x14ac:dyDescent="0.2">
      <c r="A32" s="5">
        <v>25</v>
      </c>
      <c r="B32" s="6"/>
      <c r="C32" s="6"/>
      <c r="D32" s="6"/>
      <c r="E32" s="7">
        <f>(Table1[[#This Row],[Fixed Cost]]+Table1[[#This Row],[Variable Cost]])</f>
        <v>0</v>
      </c>
      <c r="F32" s="6">
        <f>(Table1[[#This Row],[Cash Inflow]]-Table1[[#This Row],[Cash Outflow]])</f>
        <v>0</v>
      </c>
      <c r="G32" s="6">
        <f>Table1[[#This Row],[Net Cash Inflow/Outflow]]/(1+DiscountRate)^Table1[[#This Row],[Year]]</f>
        <v>0</v>
      </c>
      <c r="H32" s="6">
        <f>SUM(INDEX(Table1[Present Value of Cash flow],1,1):Table1[[#This Row],[Present Value of Cash flow]])</f>
        <v>139604.0089834356</v>
      </c>
      <c r="I32" s="6">
        <f>(Table1[[#This Row],[Cumulative Present Value of Cash Inflow]]-InitialInvestment)</f>
        <v>139504.0089834356</v>
      </c>
      <c r="J32" s="6">
        <f>NPV(DiscountRate,-InitialInvestment,Table1[[#This Row],[Cumulative Present Value of Cash Inflow]])</f>
        <v>117410.1582218968</v>
      </c>
    </row>
    <row r="33" spans="1:10" ht="18" customHeight="1" x14ac:dyDescent="0.2">
      <c r="A33" s="5">
        <v>26</v>
      </c>
      <c r="B33" s="6"/>
      <c r="C33" s="6"/>
      <c r="D33" s="6"/>
      <c r="E33" s="7">
        <f>(Table1[[#This Row],[Fixed Cost]]+Table1[[#This Row],[Variable Cost]])</f>
        <v>0</v>
      </c>
      <c r="F33" s="6">
        <f>(Table1[[#This Row],[Cash Inflow]]-Table1[[#This Row],[Cash Outflow]])</f>
        <v>0</v>
      </c>
      <c r="G33" s="6">
        <f>Table1[[#This Row],[Net Cash Inflow/Outflow]]/(1+DiscountRate)^Table1[[#This Row],[Year]]</f>
        <v>0</v>
      </c>
      <c r="H33" s="6">
        <f>SUM(INDEX(Table1[Present Value of Cash flow],1,1):Table1[[#This Row],[Present Value of Cash flow]])</f>
        <v>139604.0089834356</v>
      </c>
      <c r="I33" s="6">
        <f>(Table1[[#This Row],[Cumulative Present Value of Cash Inflow]]-InitialInvestment)</f>
        <v>139504.0089834356</v>
      </c>
      <c r="J33" s="6">
        <f>NPV(DiscountRate,-InitialInvestment,Table1[[#This Row],[Cumulative Present Value of Cash Inflow]])</f>
        <v>117410.1582218968</v>
      </c>
    </row>
    <row r="34" spans="1:10" ht="18" customHeight="1" x14ac:dyDescent="0.2">
      <c r="A34" s="5">
        <v>27</v>
      </c>
      <c r="B34" s="6"/>
      <c r="C34" s="6"/>
      <c r="D34" s="6"/>
      <c r="E34" s="7">
        <f>(Table1[[#This Row],[Fixed Cost]]+Table1[[#This Row],[Variable Cost]])</f>
        <v>0</v>
      </c>
      <c r="F34" s="6">
        <f>(Table1[[#This Row],[Cash Inflow]]-Table1[[#This Row],[Cash Outflow]])</f>
        <v>0</v>
      </c>
      <c r="G34" s="6">
        <f>Table1[[#This Row],[Net Cash Inflow/Outflow]]/(1+DiscountRate)^Table1[[#This Row],[Year]]</f>
        <v>0</v>
      </c>
      <c r="H34" s="6">
        <f>SUM(INDEX(Table1[Present Value of Cash flow],1,1):Table1[[#This Row],[Present Value of Cash flow]])</f>
        <v>139604.0089834356</v>
      </c>
      <c r="I34" s="6">
        <f>(Table1[[#This Row],[Cumulative Present Value of Cash Inflow]]-InitialInvestment)</f>
        <v>139504.0089834356</v>
      </c>
      <c r="J34" s="6">
        <f>NPV(DiscountRate,-InitialInvestment,Table1[[#This Row],[Cumulative Present Value of Cash Inflow]])</f>
        <v>117410.1582218968</v>
      </c>
    </row>
    <row r="35" spans="1:10" ht="18" customHeight="1" x14ac:dyDescent="0.2">
      <c r="A35" s="5">
        <v>28</v>
      </c>
      <c r="B35" s="6"/>
      <c r="C35" s="6"/>
      <c r="D35" s="6"/>
      <c r="E35" s="7">
        <f>(Table1[[#This Row],[Fixed Cost]]+Table1[[#This Row],[Variable Cost]])</f>
        <v>0</v>
      </c>
      <c r="F35" s="6">
        <f>(Table1[[#This Row],[Cash Inflow]]-Table1[[#This Row],[Cash Outflow]])</f>
        <v>0</v>
      </c>
      <c r="G35" s="6">
        <f>Table1[[#This Row],[Net Cash Inflow/Outflow]]/(1+DiscountRate)^Table1[[#This Row],[Year]]</f>
        <v>0</v>
      </c>
      <c r="H35" s="6">
        <f>SUM(INDEX(Table1[Present Value of Cash flow],1,1):Table1[[#This Row],[Present Value of Cash flow]])</f>
        <v>139604.0089834356</v>
      </c>
      <c r="I35" s="6">
        <f>(Table1[[#This Row],[Cumulative Present Value of Cash Inflow]]-InitialInvestment)</f>
        <v>139504.0089834356</v>
      </c>
      <c r="J35" s="6">
        <f>NPV(DiscountRate,-InitialInvestment,Table1[[#This Row],[Cumulative Present Value of Cash Inflow]])</f>
        <v>117410.1582218968</v>
      </c>
    </row>
    <row r="36" spans="1:10" ht="18" customHeight="1" x14ac:dyDescent="0.2">
      <c r="A36" s="5">
        <v>29</v>
      </c>
      <c r="B36" s="6"/>
      <c r="C36" s="6"/>
      <c r="D36" s="6"/>
      <c r="E36" s="7">
        <f>(Table1[[#This Row],[Fixed Cost]]+Table1[[#This Row],[Variable Cost]])</f>
        <v>0</v>
      </c>
      <c r="F36" s="6">
        <f>(Table1[[#This Row],[Cash Inflow]]-Table1[[#This Row],[Cash Outflow]])</f>
        <v>0</v>
      </c>
      <c r="G36" s="6">
        <f>Table1[[#This Row],[Net Cash Inflow/Outflow]]/(1+DiscountRate)^Table1[[#This Row],[Year]]</f>
        <v>0</v>
      </c>
      <c r="H36" s="6">
        <f>SUM(INDEX(Table1[Present Value of Cash flow],1,1):Table1[[#This Row],[Present Value of Cash flow]])</f>
        <v>139604.0089834356</v>
      </c>
      <c r="I36" s="6">
        <f>(Table1[[#This Row],[Cumulative Present Value of Cash Inflow]]-InitialInvestment)</f>
        <v>139504.0089834356</v>
      </c>
      <c r="J36" s="6">
        <f>NPV(DiscountRate,-InitialInvestment,Table1[[#This Row],[Cumulative Present Value of Cash Inflow]])</f>
        <v>117410.1582218968</v>
      </c>
    </row>
    <row r="37" spans="1:10" ht="18" customHeight="1" x14ac:dyDescent="0.2">
      <c r="A37" s="5">
        <v>30</v>
      </c>
      <c r="B37" s="6"/>
      <c r="C37" s="6"/>
      <c r="D37" s="6"/>
      <c r="E37" s="7">
        <f>(Table1[[#This Row],[Fixed Cost]]+Table1[[#This Row],[Variable Cost]])</f>
        <v>0</v>
      </c>
      <c r="F37" s="6">
        <f>(Table1[[#This Row],[Cash Inflow]]-Table1[[#This Row],[Cash Outflow]])</f>
        <v>0</v>
      </c>
      <c r="G37" s="6">
        <f>Table1[[#This Row],[Net Cash Inflow/Outflow]]/(1+DiscountRate)^Table1[[#This Row],[Year]]</f>
        <v>0</v>
      </c>
      <c r="H37" s="6">
        <f>SUM(INDEX(Table1[Present Value of Cash flow],1,1):Table1[[#This Row],[Present Value of Cash flow]])</f>
        <v>139604.0089834356</v>
      </c>
      <c r="I37" s="6">
        <f>(Table1[[#This Row],[Cumulative Present Value of Cash Inflow]]-InitialInvestment)</f>
        <v>139504.0089834356</v>
      </c>
      <c r="J37" s="6">
        <f>NPV(DiscountRate,-InitialInvestment,Table1[[#This Row],[Cumulative Present Value of Cash Inflow]])</f>
        <v>117410.1582218968</v>
      </c>
    </row>
  </sheetData>
  <mergeCells count="5">
    <mergeCell ref="C6:D6"/>
    <mergeCell ref="G6:H6"/>
    <mergeCell ref="B2:G3"/>
    <mergeCell ref="H2:I2"/>
    <mergeCell ref="H3:I3"/>
  </mergeCells>
  <printOptions horizontalCentered="1"/>
  <pageMargins left="0.25" right="0.25" top="0.75" bottom="0.75" header="0.3" footer="0.3"/>
  <pageSetup scale="90" fitToHeight="0" orientation="landscape" r:id="rId1"/>
  <headerFooter differentFirst="1">
    <oddFoote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D94AD1C3-4630-4EBE-8D59-396448FBFC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Guide</vt:lpstr>
      <vt:lpstr>Model</vt:lpstr>
      <vt:lpstr>DiscountRate</vt:lpstr>
      <vt:lpstr>InitialInvestment</vt:lpstr>
      <vt:lpstr>Guide!Print_Area</vt:lpstr>
      <vt:lpstr>Model!Print_Titles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2014-10-25T21:16:43Z</dcterms:created>
  <dcterms:modified xsi:type="dcterms:W3CDTF">2014-10-25T21:16:43Z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TC037838069991</vt:lpwstr>
  </property>
</Properties>
</file>