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Personal Wealth Analysis"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'Personal Wealth Analysis'!$B$3:$I$31</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B5" i="1" l="1"/>
  <c r="F29" i="1"/>
  <c r="I24" i="1" s="1"/>
  <c r="I17" i="1"/>
  <c r="I25" i="1"/>
  <c r="C12" i="1"/>
  <c r="C22" i="1" s="1"/>
  <c r="C27" i="1" s="1"/>
  <c r="C20" i="1"/>
  <c r="I29" i="1" l="1"/>
  <c r="C29" i="1" s="1"/>
  <c r="C26" i="1"/>
  <c r="C28" i="1" s="1"/>
</calcChain>
</file>

<file path=xl/comments1.xml><?xml version="1.0" encoding="utf-8"?>
<comments xmlns="http://schemas.openxmlformats.org/spreadsheetml/2006/main">
  <authors>
    <author>Author</author>
  </authors>
  <commentList>
    <comment ref="B5" authorId="0" shapeId="0">
      <text>
        <r>
          <rPr>
            <sz val="10"/>
            <color indexed="81"/>
            <rFont val="Arial"/>
            <family val="2"/>
          </rPr>
          <t xml:space="preserve">This spreadsheet allows you to analyze your net worth to help you determine if you are doing a good job accumulating wealth. There are three basic steps to follow in performing this analysis. 
1) First you must estimate your annual realized income.  This is income you receive. Don't include "paper gains" like unrealized capital gains on stocks or gifts you haven't yet received. 
2) The second step involves estimating your present net worth.  You do that by entering your best estimates for assets and liabilities. 
3) Be sure to also enter your age. The spreadsheet calculates what your net worth should be based on an accepted financial rule of thumb formula:
(Age multipled by realized pretax annual household income) Divided by 10
If your actual net worth is less than the projected amount, that is a signal that you need to employ strategies to save and invest more of your annual income.
This spreadsheet also calculates your annualized realized income as a percentage of your net income. Over time you want to see that percentage get smaller.
Enter your name in cell B4.
</t>
        </r>
      </text>
    </comment>
  </commentList>
</comments>
</file>

<file path=xl/sharedStrings.xml><?xml version="1.0" encoding="utf-8"?>
<sst xmlns="http://schemas.openxmlformats.org/spreadsheetml/2006/main" count="57" uniqueCount="48">
  <si>
    <t>Personal Wealth Analysis</t>
  </si>
  <si>
    <t>Your Name</t>
  </si>
  <si>
    <t>Annual Realized Income</t>
  </si>
  <si>
    <t>Net Worth Worksheet</t>
  </si>
  <si>
    <t>Monthly wages, salary</t>
  </si>
  <si>
    <t>Property Assets</t>
  </si>
  <si>
    <t>Liabilities</t>
  </si>
  <si>
    <t>Dividends and interest</t>
  </si>
  <si>
    <t>Residence</t>
  </si>
  <si>
    <t>Home mortgage</t>
  </si>
  <si>
    <t>Other</t>
  </si>
  <si>
    <t>Vacation home</t>
  </si>
  <si>
    <t>Other mortgage</t>
  </si>
  <si>
    <t>Total monthly Income</t>
  </si>
  <si>
    <t>Furnishings</t>
  </si>
  <si>
    <t>Bank loans</t>
  </si>
  <si>
    <t>Other Income (Annual Amounts)</t>
  </si>
  <si>
    <t>Jewelry and art</t>
  </si>
  <si>
    <t>Auto loans</t>
  </si>
  <si>
    <t>Business income</t>
  </si>
  <si>
    <t>Automobiles</t>
  </si>
  <si>
    <t>Credit cards</t>
  </si>
  <si>
    <t>Capital gains</t>
  </si>
  <si>
    <t>Personal loans</t>
  </si>
  <si>
    <t>Equity Assets</t>
  </si>
  <si>
    <t>Real estate</t>
  </si>
  <si>
    <t>Total Liabilities</t>
  </si>
  <si>
    <t>Stocks</t>
  </si>
  <si>
    <t>Bonds</t>
  </si>
  <si>
    <t>Total other income</t>
  </si>
  <si>
    <t>Mutual funds</t>
  </si>
  <si>
    <t>Annuities</t>
  </si>
  <si>
    <t>Total annual realized income</t>
  </si>
  <si>
    <t>Business equity</t>
  </si>
  <si>
    <t>Cash Reserve Assets</t>
  </si>
  <si>
    <t>Summary</t>
  </si>
  <si>
    <t>Net Worth Analysis</t>
  </si>
  <si>
    <t>Checking account</t>
  </si>
  <si>
    <t>Total Assets</t>
  </si>
  <si>
    <t>Your Age</t>
  </si>
  <si>
    <t>Savings account</t>
  </si>
  <si>
    <t>Actual Net Worth</t>
  </si>
  <si>
    <t>CDs</t>
  </si>
  <si>
    <t>What Your Net Worth Should Be</t>
  </si>
  <si>
    <t>Money market</t>
  </si>
  <si>
    <t>Actual as a % of Projected</t>
  </si>
  <si>
    <t>Realized Income as % of NW</t>
  </si>
  <si>
    <t>Net Worth</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</si>
</sst>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
    <numFmt numFmtId="175" formatCode="mmmm\ d\,\ yyyy"/>
    <numFmt numFmtId="176" formatCode="&quot;$&quot;#,##0;[Red]&quot;$&quot;#,##0"/>
    <numFmt numFmtId="177" formatCode="mm/dd/yy"/>
  </numFmts>
  <fonts count="41" x14ac:knownFonts="1">
    <font>
      <sz val="10"/>
      <name val="Arial"/>
    </font>
    <font>
      <sz val="10"/>
      <name val="Arial"/>
      <family val="2"/>
    </font>
    <font>
      <sz val="10"/>
      <name val="Arial"/>
      <family val="2"/>
    </font>
    <font>
      <sz val="10"/>
      <color indexed="8"/>
      <name val="Arial"/>
      <family val="2"/>
    </font>
    <font>
      <sz val="26"/>
      <color indexed="9"/>
      <name val="Arial"/>
      <family val="2"/>
    </font>
    <font>
      <sz val="10"/>
      <color indexed="9"/>
      <name val="Arial"/>
      <family val="2"/>
    </font>
    <font>
      <b/>
      <sz val="14"/>
      <color indexed="8"/>
      <name val="Arial"/>
      <family val="2"/>
    </font>
    <font>
      <sz val="14"/>
      <color indexed="8"/>
      <name val="Arial"/>
      <family val="2"/>
    </font>
    <font>
      <b/>
      <sz val="12"/>
      <color indexed="8"/>
      <name val="Arial"/>
      <family val="2"/>
    </font>
    <font>
      <b/>
      <sz val="10"/>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77">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2" fillId="16" borderId="1" applyBorder="0" applyProtection="0">
      <alignment vertical="center"/>
    </xf>
    <xf numFmtId="0" fontId="29" fillId="17" borderId="0" applyNumberFormat="0" applyBorder="0" applyAlignment="0" applyProtection="0"/>
    <xf numFmtId="164" fontId="13" fillId="0" borderId="2">
      <protection locked="0"/>
    </xf>
    <xf numFmtId="0" fontId="14"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77" fontId="2"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10" borderId="3" applyNumberFormat="0" applyAlignment="0" applyProtection="0"/>
    <xf numFmtId="167" fontId="16" fillId="0" borderId="10"/>
    <xf numFmtId="0" fontId="36" fillId="0" borderId="11" applyNumberFormat="0" applyFill="0" applyAlignment="0" applyProtection="0"/>
    <xf numFmtId="166" fontId="16" fillId="0" borderId="12"/>
    <xf numFmtId="0" fontId="37"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3" fontId="23" fillId="25" borderId="16"/>
    <xf numFmtId="172" fontId="23" fillId="0" borderId="16" applyFont="0" applyFill="0" applyBorder="0" applyAlignment="0" applyProtection="0">
      <protection locked="0"/>
    </xf>
    <xf numFmtId="9" fontId="1" fillId="0" borderId="0" applyFont="0" applyFill="0" applyBorder="0" applyAlignment="0" applyProtection="0"/>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0" fillId="0" borderId="0" applyNumberFormat="0" applyFill="0" applyBorder="0" applyAlignment="0" applyProtection="0"/>
  </cellStyleXfs>
  <cellXfs count="30">
    <xf numFmtId="0" fontId="0" fillId="0" borderId="0" xfId="0"/>
    <xf numFmtId="0" fontId="3" fillId="0" borderId="0" xfId="0" applyFont="1" applyProtection="1"/>
    <xf numFmtId="0" fontId="4" fillId="27" borderId="0" xfId="0" applyFont="1" applyFill="1" applyAlignment="1" applyProtection="1">
      <alignment horizontal="centerContinuous"/>
    </xf>
    <xf numFmtId="0" fontId="5" fillId="27" borderId="0" xfId="0" applyFont="1" applyFill="1" applyAlignment="1" applyProtection="1">
      <alignment horizontal="centerContinuous"/>
    </xf>
    <xf numFmtId="0" fontId="6" fillId="0" borderId="0" xfId="0" applyFont="1" applyFill="1" applyAlignment="1" applyProtection="1">
      <alignment horizontal="centerContinuous"/>
      <protection locked="0"/>
    </xf>
    <xf numFmtId="0" fontId="7" fillId="0" borderId="0" xfId="0" applyFont="1" applyAlignment="1" applyProtection="1">
      <alignment horizontal="centerContinuous"/>
    </xf>
    <xf numFmtId="0" fontId="7" fillId="0" borderId="0" xfId="0" applyFont="1" applyProtection="1"/>
    <xf numFmtId="175" fontId="8" fillId="0" borderId="0" xfId="36" applyNumberFormat="1" applyFont="1" applyFill="1" applyAlignment="1" applyProtection="1">
      <alignment horizontal="centerContinuous"/>
      <protection locked="0"/>
    </xf>
    <xf numFmtId="0" fontId="3" fillId="0" borderId="0" xfId="0" applyFont="1" applyAlignment="1" applyProtection="1">
      <alignment horizontal="centerContinuous"/>
    </xf>
    <xf numFmtId="0" fontId="9" fillId="28" borderId="1" xfId="0" applyFont="1" applyFill="1" applyBorder="1" applyAlignment="1" applyProtection="1">
      <alignment horizontal="centerContinuous" vertical="center"/>
    </xf>
    <xf numFmtId="0" fontId="9" fillId="28" borderId="18" xfId="0" applyFont="1" applyFill="1" applyBorder="1" applyAlignment="1" applyProtection="1">
      <alignment horizontal="centerContinuous" vertical="center"/>
    </xf>
    <xf numFmtId="0" fontId="9" fillId="28" borderId="13" xfId="0" applyFont="1" applyFill="1" applyBorder="1" applyAlignment="1" applyProtection="1">
      <alignment horizontal="centerContinuous" vertical="center"/>
    </xf>
    <xf numFmtId="0" fontId="9" fillId="0" borderId="0" xfId="0" applyFont="1" applyFill="1" applyProtection="1"/>
    <xf numFmtId="0" fontId="3" fillId="0" borderId="0" xfId="0" applyFont="1" applyFill="1" applyProtection="1"/>
    <xf numFmtId="165" fontId="3" fillId="0" borderId="0" xfId="0" applyNumberFormat="1" applyFont="1" applyFill="1" applyProtection="1">
      <protection locked="0"/>
    </xf>
    <xf numFmtId="0" fontId="9" fillId="0" borderId="0" xfId="0" applyFont="1" applyProtection="1"/>
    <xf numFmtId="38" fontId="3" fillId="0" borderId="0" xfId="0" applyNumberFormat="1" applyFont="1" applyFill="1" applyProtection="1">
      <protection locked="0"/>
    </xf>
    <xf numFmtId="0" fontId="3" fillId="0" borderId="0" xfId="0" applyFont="1" applyFill="1" applyProtection="1">
      <protection locked="0"/>
    </xf>
    <xf numFmtId="38" fontId="3" fillId="0" borderId="19" xfId="0" applyNumberFormat="1" applyFont="1" applyFill="1" applyBorder="1" applyProtection="1">
      <protection locked="0"/>
    </xf>
    <xf numFmtId="165" fontId="3" fillId="0" borderId="0" xfId="0" applyNumberFormat="1" applyFont="1" applyProtection="1"/>
    <xf numFmtId="38" fontId="3" fillId="0" borderId="0" xfId="0" applyNumberFormat="1" applyFont="1" applyProtection="1"/>
    <xf numFmtId="165" fontId="3" fillId="0" borderId="12" xfId="0" applyNumberFormat="1" applyFont="1" applyBorder="1" applyProtection="1"/>
    <xf numFmtId="165" fontId="3" fillId="0" borderId="0" xfId="0" applyNumberFormat="1" applyFont="1" applyFill="1" applyProtection="1"/>
    <xf numFmtId="0" fontId="3" fillId="0" borderId="19" xfId="0" applyFont="1" applyFill="1" applyBorder="1" applyProtection="1"/>
    <xf numFmtId="165" fontId="3" fillId="0" borderId="20" xfId="0" applyNumberFormat="1" applyFont="1" applyFill="1" applyBorder="1" applyProtection="1"/>
    <xf numFmtId="176" fontId="3" fillId="0" borderId="0" xfId="0" applyNumberFormat="1" applyFont="1" applyProtection="1"/>
    <xf numFmtId="9" fontId="3" fillId="0" borderId="0" xfId="66" applyFont="1" applyFill="1" applyProtection="1"/>
    <xf numFmtId="174" fontId="3" fillId="0" borderId="0" xfId="66" applyNumberFormat="1" applyFont="1" applyFill="1" applyProtection="1"/>
    <xf numFmtId="0" fontId="11" fillId="0" borderId="0" xfId="53" applyFont="1" applyAlignment="1" applyProtection="1">
      <alignment horizontal="center"/>
    </xf>
    <xf numFmtId="0" fontId="11" fillId="0" borderId="0" xfId="53" applyAlignment="1" applyProtection="1">
      <alignment horizontal="center"/>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ate_simple" xfId="36"/>
    <cellStyle name="Dezimal [0]_Compiling Utility Macros" xfId="37"/>
    <cellStyle name="Dezimal_Compiling Utility Macros" xfId="38"/>
    <cellStyle name="Explanatory Text" xfId="39" builtinId="53" customBuiltin="1"/>
    <cellStyle name="Fixed" xfId="40"/>
    <cellStyle name="Good" xfId="41" builtinId="26" customBuiltin="1"/>
    <cellStyle name="GRAY" xfId="42"/>
    <cellStyle name="Gross Margin" xfId="43"/>
    <cellStyle name="header" xfId="44"/>
    <cellStyle name="Header Total" xfId="45"/>
    <cellStyle name="Header1" xfId="46"/>
    <cellStyle name="Header2" xfId="47"/>
    <cellStyle name="Header3" xfId="48"/>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Red" xfId="61"/>
    <cellStyle name="Note" xfId="62" builtinId="10" customBuiltin="1"/>
    <cellStyle name="Output" xfId="63" builtinId="21" customBuiltin="1"/>
    <cellStyle name="Percent.0" xfId="64"/>
    <cellStyle name="Percent.00" xfId="65"/>
    <cellStyle name="Percent_neotoys2" xfId="66"/>
    <cellStyle name="RED POSTED" xfId="67"/>
    <cellStyle name="Standard_Anpassen der Amortisation" xfId="68"/>
    <cellStyle name="Text_simple" xfId="69"/>
    <cellStyle name="Title" xfId="70" builtinId="15" customBuiltin="1"/>
    <cellStyle name="TmsRmn10BlueItalic" xfId="71"/>
    <cellStyle name="TmsRmn10Bold" xfId="72"/>
    <cellStyle name="Total" xfId="73" builtinId="25" customBuiltin="1"/>
    <cellStyle name="Währung [0]_Compiling Utility Macros" xfId="74"/>
    <cellStyle name="Währung_Compiling Utility Macros" xfId="75"/>
    <cellStyle name="Warning Text" xfId="7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2</xdr:row>
      <xdr:rowOff>0</xdr:rowOff>
    </xdr:to>
    <xdr:sp macro="" textlink="">
      <xdr:nvSpPr>
        <xdr:cNvPr id="1026" name="Rectangle 2"/>
        <xdr:cNvSpPr>
          <a:spLocks noChangeArrowheads="1"/>
        </xdr:cNvSpPr>
      </xdr:nvSpPr>
      <xdr:spPr bwMode="auto">
        <a:xfrm>
          <a:off x="0" y="0"/>
          <a:ext cx="438150" cy="2095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0">
    <pageSetUpPr autoPageBreaks="0" fitToPage="1"/>
  </sheetPr>
  <dimension ref="B1:I32"/>
  <sheetViews>
    <sheetView showGridLines="0" showRowColHeaders="0" tabSelected="1" zoomScaleNormal="90" workbookViewId="0"/>
  </sheetViews>
  <sheetFormatPr defaultRowHeight="12.75" x14ac:dyDescent="0.2"/>
  <cols>
    <col min="1" max="1" width="1.7109375" style="1" customWidth="1"/>
    <col min="2" max="2" width="30.42578125" style="1" customWidth="1"/>
    <col min="3" max="3" width="12.42578125" style="1" customWidth="1"/>
    <col min="4" max="4" width="2.7109375" style="1" customWidth="1"/>
    <col min="5" max="5" width="19.28515625" style="1" customWidth="1"/>
    <col min="6" max="6" width="12.7109375" style="1" customWidth="1"/>
    <col min="7" max="7" width="2.7109375" style="1" customWidth="1"/>
    <col min="8" max="8" width="22.7109375" style="1" customWidth="1"/>
    <col min="9" max="9" width="12.7109375" style="1" customWidth="1"/>
    <col min="10" max="10" width="4.7109375" style="1" customWidth="1"/>
    <col min="11" max="16384" width="9.140625" style="1"/>
  </cols>
  <sheetData>
    <row r="1" spans="2:9" ht="2.1" customHeight="1" x14ac:dyDescent="0.2"/>
    <row r="2" spans="2:9" ht="15" customHeight="1" x14ac:dyDescent="0.2"/>
    <row r="3" spans="2:9" ht="33" x14ac:dyDescent="0.45">
      <c r="B3" s="2" t="s">
        <v>0</v>
      </c>
      <c r="C3" s="3"/>
      <c r="D3" s="3"/>
      <c r="E3" s="3"/>
      <c r="F3" s="3"/>
      <c r="G3" s="3"/>
      <c r="H3" s="3"/>
      <c r="I3" s="3"/>
    </row>
    <row r="4" spans="2:9" s="6" customFormat="1" ht="18" x14ac:dyDescent="0.25">
      <c r="B4" s="4" t="s">
        <v>1</v>
      </c>
      <c r="C4" s="5"/>
      <c r="D4" s="5"/>
      <c r="E4" s="5"/>
      <c r="F4" s="5"/>
      <c r="G4" s="5"/>
      <c r="H4" s="5"/>
      <c r="I4" s="5"/>
    </row>
    <row r="5" spans="2:9" ht="15.75" x14ac:dyDescent="0.25">
      <c r="B5" s="7">
        <f ca="1">NOW()</f>
        <v>41938.012060648151</v>
      </c>
      <c r="C5" s="8"/>
      <c r="D5" s="8"/>
      <c r="E5" s="8"/>
      <c r="F5" s="8"/>
      <c r="G5" s="8"/>
      <c r="H5" s="8"/>
      <c r="I5" s="8"/>
    </row>
    <row r="6" spans="2:9" ht="12.75" customHeight="1" x14ac:dyDescent="0.2"/>
    <row r="7" spans="2:9" ht="15" customHeight="1" x14ac:dyDescent="0.2">
      <c r="B7" s="9" t="s">
        <v>2</v>
      </c>
      <c r="C7" s="10"/>
      <c r="E7" s="9" t="s">
        <v>3</v>
      </c>
      <c r="F7" s="11"/>
      <c r="G7" s="11"/>
      <c r="H7" s="11"/>
      <c r="I7" s="10"/>
    </row>
    <row r="8" spans="2:9" ht="12.75" customHeight="1" x14ac:dyDescent="0.2">
      <c r="B8" s="12"/>
      <c r="C8" s="13"/>
      <c r="D8" s="13"/>
      <c r="E8" s="12"/>
      <c r="F8" s="13"/>
      <c r="G8" s="13"/>
      <c r="H8" s="13"/>
      <c r="I8" s="13"/>
    </row>
    <row r="9" spans="2:9" ht="15.95" customHeight="1" x14ac:dyDescent="0.2">
      <c r="B9" s="1" t="s">
        <v>4</v>
      </c>
      <c r="C9" s="14">
        <v>5000</v>
      </c>
      <c r="E9" s="15" t="s">
        <v>5</v>
      </c>
      <c r="H9" s="15" t="s">
        <v>6</v>
      </c>
    </row>
    <row r="10" spans="2:9" ht="15.95" customHeight="1" x14ac:dyDescent="0.2">
      <c r="B10" s="1" t="s">
        <v>7</v>
      </c>
      <c r="C10" s="16">
        <v>100</v>
      </c>
      <c r="E10" s="1" t="s">
        <v>8</v>
      </c>
      <c r="F10" s="14">
        <v>150000</v>
      </c>
      <c r="H10" s="1" t="s">
        <v>9</v>
      </c>
      <c r="I10" s="14">
        <v>70000</v>
      </c>
    </row>
    <row r="11" spans="2:9" ht="15.95" customHeight="1" x14ac:dyDescent="0.2">
      <c r="B11" s="17" t="s">
        <v>10</v>
      </c>
      <c r="C11" s="18">
        <v>10</v>
      </c>
      <c r="E11" s="1" t="s">
        <v>11</v>
      </c>
      <c r="F11" s="16">
        <v>200000</v>
      </c>
      <c r="H11" s="1" t="s">
        <v>12</v>
      </c>
      <c r="I11" s="16">
        <v>30000</v>
      </c>
    </row>
    <row r="12" spans="2:9" ht="15.95" customHeight="1" x14ac:dyDescent="0.2">
      <c r="B12" s="15" t="s">
        <v>13</v>
      </c>
      <c r="C12" s="19">
        <f>IF(SUM(C9:C11),SUM(C9:C11),"")</f>
        <v>5110</v>
      </c>
      <c r="E12" s="1" t="s">
        <v>14</v>
      </c>
      <c r="F12" s="16">
        <v>50000</v>
      </c>
      <c r="H12" s="1" t="s">
        <v>15</v>
      </c>
      <c r="I12" s="16">
        <v>1000</v>
      </c>
    </row>
    <row r="13" spans="2:9" ht="15.95" customHeight="1" x14ac:dyDescent="0.2">
      <c r="B13" s="15" t="s">
        <v>16</v>
      </c>
      <c r="E13" s="1" t="s">
        <v>17</v>
      </c>
      <c r="F13" s="16">
        <v>10000</v>
      </c>
      <c r="H13" s="1" t="s">
        <v>18</v>
      </c>
      <c r="I13" s="16">
        <v>20000</v>
      </c>
    </row>
    <row r="14" spans="2:9" ht="15.95" customHeight="1" x14ac:dyDescent="0.2">
      <c r="B14" s="13" t="s">
        <v>19</v>
      </c>
      <c r="C14" s="14">
        <v>10000</v>
      </c>
      <c r="E14" s="1" t="s">
        <v>20</v>
      </c>
      <c r="F14" s="16">
        <v>30000</v>
      </c>
      <c r="H14" s="1" t="s">
        <v>21</v>
      </c>
      <c r="I14" s="16">
        <v>5000</v>
      </c>
    </row>
    <row r="15" spans="2:9" ht="15.95" customHeight="1" x14ac:dyDescent="0.2">
      <c r="B15" s="13" t="s">
        <v>22</v>
      </c>
      <c r="C15" s="16">
        <v>2000</v>
      </c>
      <c r="E15" s="17" t="s">
        <v>10</v>
      </c>
      <c r="F15" s="16">
        <v>10000</v>
      </c>
      <c r="H15" s="1" t="s">
        <v>23</v>
      </c>
      <c r="I15" s="16">
        <v>2000</v>
      </c>
    </row>
    <row r="16" spans="2:9" ht="15.95" customHeight="1" x14ac:dyDescent="0.2">
      <c r="B16" s="17" t="s">
        <v>10</v>
      </c>
      <c r="C16" s="16"/>
      <c r="E16" s="15" t="s">
        <v>24</v>
      </c>
      <c r="F16" s="20"/>
      <c r="H16" s="17" t="s">
        <v>10</v>
      </c>
      <c r="I16" s="16">
        <v>3000</v>
      </c>
    </row>
    <row r="17" spans="2:9" ht="15.95" customHeight="1" thickBot="1" x14ac:dyDescent="0.25">
      <c r="B17" s="17" t="s">
        <v>10</v>
      </c>
      <c r="C17" s="16"/>
      <c r="E17" s="1" t="s">
        <v>25</v>
      </c>
      <c r="F17" s="14">
        <v>100000</v>
      </c>
      <c r="H17" s="15" t="s">
        <v>26</v>
      </c>
      <c r="I17" s="21">
        <f>IF(SUM(I10:I16),SUM(I10:I16),"")</f>
        <v>131000</v>
      </c>
    </row>
    <row r="18" spans="2:9" ht="15.95" customHeight="1" thickTop="1" x14ac:dyDescent="0.2">
      <c r="B18" s="17" t="s">
        <v>10</v>
      </c>
      <c r="C18" s="16"/>
      <c r="E18" s="1" t="s">
        <v>27</v>
      </c>
      <c r="F18" s="16">
        <v>50000</v>
      </c>
      <c r="I18" s="19"/>
    </row>
    <row r="19" spans="2:9" ht="15.95" customHeight="1" x14ac:dyDescent="0.2">
      <c r="B19" s="17" t="s">
        <v>10</v>
      </c>
      <c r="C19" s="18"/>
      <c r="E19" s="1" t="s">
        <v>28</v>
      </c>
      <c r="F19" s="16">
        <v>56000</v>
      </c>
      <c r="I19" s="19"/>
    </row>
    <row r="20" spans="2:9" ht="15.95" customHeight="1" x14ac:dyDescent="0.2">
      <c r="B20" s="1" t="s">
        <v>29</v>
      </c>
      <c r="C20" s="22">
        <f>IF(SUM(C14:C19),SUM(C14:C19),"")</f>
        <v>12000</v>
      </c>
      <c r="E20" s="1" t="s">
        <v>30</v>
      </c>
      <c r="F20" s="16">
        <v>15000</v>
      </c>
      <c r="I20" s="19"/>
    </row>
    <row r="21" spans="2:9" ht="15.95" customHeight="1" x14ac:dyDescent="0.2">
      <c r="C21" s="23"/>
      <c r="E21" s="1" t="s">
        <v>31</v>
      </c>
      <c r="F21" s="16">
        <v>5000</v>
      </c>
      <c r="I21" s="19"/>
    </row>
    <row r="22" spans="2:9" ht="15.95" customHeight="1" thickBot="1" x14ac:dyDescent="0.25">
      <c r="B22" s="1" t="s">
        <v>32</v>
      </c>
      <c r="C22" s="24">
        <f>IF(SUM(C12,C20),C12*12+C20,"")</f>
        <v>73320</v>
      </c>
      <c r="E22" s="1" t="s">
        <v>33</v>
      </c>
      <c r="F22" s="16">
        <v>15000</v>
      </c>
      <c r="I22" s="19"/>
    </row>
    <row r="23" spans="2:9" ht="15.95" customHeight="1" thickTop="1" x14ac:dyDescent="0.2">
      <c r="C23" s="13"/>
      <c r="E23" s="15" t="s">
        <v>34</v>
      </c>
      <c r="F23" s="20"/>
      <c r="H23" s="15" t="s">
        <v>35</v>
      </c>
      <c r="I23" s="19"/>
    </row>
    <row r="24" spans="2:9" ht="15.95" customHeight="1" x14ac:dyDescent="0.2">
      <c r="B24" s="9" t="s">
        <v>36</v>
      </c>
      <c r="C24" s="10"/>
      <c r="E24" s="1" t="s">
        <v>37</v>
      </c>
      <c r="F24" s="14">
        <v>10000</v>
      </c>
      <c r="H24" s="1" t="s">
        <v>38</v>
      </c>
      <c r="I24" s="19">
        <f>IF(SUM(F29),F29,"")</f>
        <v>714600</v>
      </c>
    </row>
    <row r="25" spans="2:9" ht="15.95" customHeight="1" x14ac:dyDescent="0.2">
      <c r="B25" s="13" t="s">
        <v>39</v>
      </c>
      <c r="C25" s="17">
        <v>40</v>
      </c>
      <c r="E25" s="1" t="s">
        <v>40</v>
      </c>
      <c r="F25" s="16">
        <v>5000</v>
      </c>
      <c r="H25" s="1" t="s">
        <v>26</v>
      </c>
      <c r="I25" s="19">
        <f>IF(SUM(I17),I17,"")</f>
        <v>131000</v>
      </c>
    </row>
    <row r="26" spans="2:9" ht="15.95" customHeight="1" x14ac:dyDescent="0.2">
      <c r="B26" s="1" t="s">
        <v>41</v>
      </c>
      <c r="C26" s="22">
        <f>IF(SUM(I29),I29,"")</f>
        <v>583600</v>
      </c>
      <c r="E26" s="1" t="s">
        <v>42</v>
      </c>
      <c r="F26" s="16">
        <v>6000</v>
      </c>
    </row>
    <row r="27" spans="2:9" ht="15.95" customHeight="1" x14ac:dyDescent="0.2">
      <c r="B27" s="1" t="s">
        <v>43</v>
      </c>
      <c r="C27" s="25">
        <f>IF(SUM(C25),(C25*C22)/10,"")</f>
        <v>293280</v>
      </c>
      <c r="E27" s="1" t="s">
        <v>44</v>
      </c>
      <c r="F27" s="16">
        <v>2000</v>
      </c>
    </row>
    <row r="28" spans="2:9" ht="15.95" customHeight="1" x14ac:dyDescent="0.2">
      <c r="B28" s="1" t="s">
        <v>45</v>
      </c>
      <c r="C28" s="26">
        <f>IF(SUM(C27),C26/C27,"")</f>
        <v>1.9899072558647026</v>
      </c>
      <c r="E28" s="17" t="s">
        <v>10</v>
      </c>
      <c r="F28" s="16">
        <v>600</v>
      </c>
    </row>
    <row r="29" spans="2:9" ht="15.95" customHeight="1" thickBot="1" x14ac:dyDescent="0.25">
      <c r="B29" s="1" t="s">
        <v>46</v>
      </c>
      <c r="C29" s="27">
        <f>IF(SUM(I29),C22/I29,"")</f>
        <v>0.12563399588759425</v>
      </c>
      <c r="E29" s="15" t="s">
        <v>38</v>
      </c>
      <c r="F29" s="21">
        <f>IF(SUM(F10:F15,F17:F22,F24:F28),SUM(F10:F15,F17:F22,F24:F28),"")</f>
        <v>714600</v>
      </c>
      <c r="H29" s="15" t="s">
        <v>47</v>
      </c>
      <c r="I29" s="21">
        <f>IF(SUM(I24:I25),I24-I25,"")</f>
        <v>583600</v>
      </c>
    </row>
    <row r="30" spans="2:9" ht="13.5" thickTop="1" x14ac:dyDescent="0.2"/>
    <row r="32" spans="2:9" x14ac:dyDescent="0.2">
      <c r="B32" s="28"/>
      <c r="C32" s="29"/>
      <c r="D32" s="29"/>
      <c r="E32" s="29"/>
      <c r="F32" s="29"/>
      <c r="G32" s="29"/>
      <c r="H32" s="29"/>
      <c r="I32" s="29"/>
    </row>
  </sheetData>
  <mergeCells count="1">
    <mergeCell ref="B32:I32"/>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6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4244772-861E-474A-9FA6-43BC1AAFD6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Personal Wealth Analysis</vt:lpstr>
      <vt:lpstr>'Personal Wealth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2014-10-25T21:17:24Z</dcterms:created>
  <dcterms:modified xsi:type="dcterms:W3CDTF">2014-10-25T21:17:24Z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TC018773689991</vt:lpwstr>
  </property>
</Properties>
</file>