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Quarterly Budget Analysis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'Quarterly Budget Analysis'!$B$3:$H$48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B5" i="1" l="1"/>
  <c r="E12" i="1"/>
  <c r="H12" i="1"/>
  <c r="E13" i="1"/>
  <c r="H13" i="1"/>
  <c r="C14" i="1"/>
  <c r="E14" i="1" s="1"/>
  <c r="D14" i="1"/>
  <c r="F14" i="1"/>
  <c r="H14" i="1" s="1"/>
  <c r="G14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C25" i="1"/>
  <c r="C36" i="1" s="1"/>
  <c r="E36" i="1" s="1"/>
  <c r="D25" i="1"/>
  <c r="F25" i="1"/>
  <c r="G25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E35" i="1"/>
  <c r="H35" i="1"/>
  <c r="D36" i="1"/>
  <c r="F36" i="1"/>
  <c r="H36" i="1" s="1"/>
  <c r="G36" i="1"/>
  <c r="D37" i="1"/>
  <c r="D40" i="1" s="1"/>
  <c r="D42" i="1" s="1"/>
  <c r="E38" i="1"/>
  <c r="H38" i="1"/>
  <c r="E39" i="1"/>
  <c r="H39" i="1"/>
  <c r="E41" i="1"/>
  <c r="H41" i="1"/>
  <c r="E45" i="1"/>
  <c r="H45" i="1"/>
  <c r="E46" i="1"/>
  <c r="H46" i="1"/>
  <c r="E47" i="1"/>
  <c r="H47" i="1"/>
  <c r="G37" i="1" l="1"/>
  <c r="G40" i="1" s="1"/>
  <c r="G42" i="1" s="1"/>
  <c r="H25" i="1"/>
  <c r="F37" i="1"/>
  <c r="F40" i="1" s="1"/>
  <c r="H40" i="1" s="1"/>
  <c r="E25" i="1"/>
  <c r="C37" i="1"/>
  <c r="C40" i="1" s="1"/>
  <c r="E40" i="1" s="1"/>
  <c r="F42" i="1"/>
  <c r="E37" i="1"/>
  <c r="H37" i="1"/>
  <c r="C42" i="1" l="1"/>
  <c r="E42" i="1" s="1"/>
  <c r="H42" i="1"/>
</calcChain>
</file>

<file path=xl/comments1.xml><?xml version="1.0" encoding="utf-8"?>
<comments xmlns="http://schemas.openxmlformats.org/spreadsheetml/2006/main">
  <authors>
    <author>Author</author>
  </authors>
  <commentList>
    <comment ref="B7" authorId="0" shapeId="0">
      <text>
        <r>
          <rPr>
            <sz val="10"/>
            <color indexed="81"/>
            <rFont val="Arial"/>
            <family val="2"/>
          </rPr>
          <t>This template helps you to organize budget variances for key financial items
including: revenues, expenses, debt repayments, and capital withdrawals.</t>
        </r>
      </text>
    </comment>
  </commentList>
</comments>
</file>

<file path=xl/sharedStrings.xml><?xml version="1.0" encoding="utf-8"?>
<sst xmlns="http://schemas.openxmlformats.org/spreadsheetml/2006/main" count="33" uniqueCount="30">
  <si>
    <t>Quarterly Budget Analysis</t>
  </si>
  <si>
    <t>XYZ Manufacturing, Inc.</t>
  </si>
  <si>
    <t>For the Quarter Ending:</t>
  </si>
  <si>
    <t>This Quarter</t>
  </si>
  <si>
    <t>Year-to-Date</t>
  </si>
  <si>
    <t>Budget Item</t>
  </si>
  <si>
    <t>Budget</t>
  </si>
  <si>
    <t>Actual</t>
  </si>
  <si>
    <t>Variance</t>
  </si>
  <si>
    <t>Sales Revenue</t>
  </si>
  <si>
    <t>Cost of sales</t>
  </si>
  <si>
    <t>Gross Profits</t>
  </si>
  <si>
    <t>Variable Expenses</t>
  </si>
  <si>
    <t>Selling Expenses</t>
  </si>
  <si>
    <t xml:space="preserve">Inspection </t>
  </si>
  <si>
    <t>Total Variable Expenses</t>
  </si>
  <si>
    <t>Fixed Expenses</t>
  </si>
  <si>
    <t>Rent</t>
  </si>
  <si>
    <t>Depreciation</t>
  </si>
  <si>
    <t>Total Fixed Expenses</t>
  </si>
  <si>
    <t>Income From Operations</t>
  </si>
  <si>
    <t>Interest Income</t>
  </si>
  <si>
    <t>Interest Expense</t>
  </si>
  <si>
    <t>Net Income Before Taxes</t>
  </si>
  <si>
    <t>Taxes</t>
  </si>
  <si>
    <t>Net Income After Taxes</t>
  </si>
  <si>
    <t>Non-Income Statement Items</t>
  </si>
  <si>
    <t>Loan Repayments</t>
  </si>
  <si>
    <t>Owner Withdrawals (or dividends)</t>
  </si>
  <si>
    <t>Fixed Asset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</si>
</sst>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  <numFmt numFmtId="174" formatCode="mmmm\ d\,\ yyyy"/>
    <numFmt numFmtId="175" formatCode="mm/dd/yy"/>
  </numFmts>
  <fonts count="4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  <font>
      <b/>
      <sz val="26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7" fontId="13" fillId="16" borderId="1" applyBorder="0" applyProtection="0">
      <alignment vertical="center"/>
    </xf>
    <xf numFmtId="0" fontId="30" fillId="17" borderId="0" applyNumberFormat="0" applyBorder="0" applyAlignment="0" applyProtection="0"/>
    <xf numFmtId="164" fontId="14" fillId="0" borderId="2">
      <protection locked="0"/>
    </xf>
    <xf numFmtId="0" fontId="15" fillId="18" borderId="0" applyBorder="0">
      <alignment horizontal="left" vertical="center" indent="1"/>
    </xf>
    <xf numFmtId="0" fontId="31" fillId="4" borderId="3" applyNumberFormat="0" applyAlignment="0" applyProtection="0"/>
    <xf numFmtId="0" fontId="32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5"/>
    <xf numFmtId="4" fontId="14" fillId="20" borderId="5">
      <protection locked="0"/>
    </xf>
    <xf numFmtId="0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4" fillId="6" borderId="0" applyNumberFormat="0" applyBorder="0" applyAlignment="0" applyProtection="0"/>
    <xf numFmtId="4" fontId="14" fillId="21" borderId="5"/>
    <xf numFmtId="167" fontId="17" fillId="0" borderId="6"/>
    <xf numFmtId="37" fontId="18" fillId="22" borderId="2" applyBorder="0">
      <alignment horizontal="left" vertical="center" indent="1"/>
    </xf>
    <xf numFmtId="37" fontId="19" fillId="23" borderId="7" applyFill="0">
      <alignment vertical="center"/>
    </xf>
    <xf numFmtId="0" fontId="19" fillId="24" borderId="8" applyNumberFormat="0">
      <alignment horizontal="left" vertical="top" indent="1"/>
    </xf>
    <xf numFmtId="0" fontId="19" fillId="16" borderId="0" applyBorder="0">
      <alignment horizontal="left" vertical="center" indent="1"/>
    </xf>
    <xf numFmtId="0" fontId="19" fillId="0" borderId="8" applyNumberFormat="0" applyFill="0">
      <alignment horizontal="centerContinuous" vertical="top"/>
    </xf>
    <xf numFmtId="0" fontId="20" fillId="0" borderId="0" applyNumberFormat="0" applyFont="0" applyFill="0" applyAlignment="0" applyProtection="0"/>
    <xf numFmtId="0" fontId="21" fillId="0" borderId="0" applyNumberFormat="0" applyFon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6" fillId="10" borderId="3" applyNumberFormat="0" applyAlignment="0" applyProtection="0"/>
    <xf numFmtId="167" fontId="17" fillId="0" borderId="10"/>
    <xf numFmtId="0" fontId="37" fillId="0" borderId="11" applyNumberFormat="0" applyFill="0" applyAlignment="0" applyProtection="0"/>
    <xf numFmtId="166" fontId="17" fillId="0" borderId="12"/>
    <xf numFmtId="0" fontId="38" fillId="7" borderId="0" applyNumberFormat="0" applyBorder="0" applyAlignment="0" applyProtection="0"/>
    <xf numFmtId="0" fontId="22" fillId="23" borderId="0">
      <alignment horizontal="left" wrapText="1" indent="1"/>
    </xf>
    <xf numFmtId="37" fontId="13" fillId="16" borderId="13" applyBorder="0">
      <alignment horizontal="left" vertical="center" indent="2"/>
    </xf>
    <xf numFmtId="0" fontId="23" fillId="0" borderId="0"/>
    <xf numFmtId="0" fontId="1" fillId="7" borderId="14" applyNumberFormat="0" applyFont="0" applyAlignment="0" applyProtection="0"/>
    <xf numFmtId="0" fontId="39" fillId="4" borderId="15" applyNumberFormat="0" applyAlignment="0" applyProtection="0"/>
    <xf numFmtId="173" fontId="24" fillId="25" borderId="16"/>
    <xf numFmtId="172" fontId="24" fillId="0" borderId="16" applyFont="0" applyFill="0" applyBorder="0" applyAlignment="0" applyProtection="0">
      <protection locked="0"/>
    </xf>
    <xf numFmtId="2" fontId="2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>
      <alignment horizontal="right"/>
    </xf>
    <xf numFmtId="0" fontId="27" fillId="0" borderId="0"/>
    <xf numFmtId="0" fontId="1" fillId="0" borderId="17" applyNumberFormat="0" applyFon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36">
    <xf numFmtId="0" fontId="0" fillId="0" borderId="0" xfId="0"/>
    <xf numFmtId="174" fontId="3" fillId="0" borderId="0" xfId="36" applyNumberFormat="1" applyFont="1" applyFill="1" applyAlignment="1" applyProtection="1">
      <alignment horizontal="centerContinuous"/>
      <protection locked="0"/>
    </xf>
    <xf numFmtId="0" fontId="3" fillId="0" borderId="0" xfId="0" applyFont="1" applyFill="1" applyAlignment="1" applyProtection="1">
      <alignment horizontal="centerContinuous"/>
      <protection locked="0"/>
    </xf>
    <xf numFmtId="0" fontId="2" fillId="0" borderId="0" xfId="0" applyFont="1" applyProtection="1"/>
    <xf numFmtId="0" fontId="4" fillId="27" borderId="0" xfId="0" applyFont="1" applyFill="1" applyAlignment="1" applyProtection="1">
      <alignment horizontal="centerContinuous" vertical="center"/>
    </xf>
    <xf numFmtId="0" fontId="5" fillId="27" borderId="0" xfId="0" applyFont="1" applyFill="1" applyAlignment="1" applyProtection="1">
      <alignment horizontal="centerContinuous" vertical="center"/>
    </xf>
    <xf numFmtId="0" fontId="6" fillId="0" borderId="0" xfId="0" applyFont="1" applyFill="1" applyProtection="1"/>
    <xf numFmtId="0" fontId="3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left"/>
    </xf>
    <xf numFmtId="175" fontId="6" fillId="0" borderId="0" xfId="36" applyFont="1" applyFill="1" applyProtection="1">
      <protection locked="0"/>
    </xf>
    <xf numFmtId="0" fontId="6" fillId="0" borderId="18" xfId="0" applyFont="1" applyFill="1" applyBorder="1" applyProtection="1"/>
    <xf numFmtId="0" fontId="7" fillId="28" borderId="1" xfId="0" applyFont="1" applyFill="1" applyBorder="1" applyAlignment="1" applyProtection="1">
      <alignment horizontal="centerContinuous"/>
    </xf>
    <xf numFmtId="0" fontId="6" fillId="28" borderId="13" xfId="0" applyFont="1" applyFill="1" applyBorder="1" applyAlignment="1" applyProtection="1">
      <alignment horizontal="centerContinuous"/>
    </xf>
    <xf numFmtId="0" fontId="7" fillId="28" borderId="13" xfId="0" applyFont="1" applyFill="1" applyBorder="1" applyAlignment="1" applyProtection="1">
      <alignment horizontal="centerContinuous"/>
    </xf>
    <xf numFmtId="0" fontId="6" fillId="28" borderId="19" xfId="0" applyFont="1" applyFill="1" applyBorder="1" applyAlignment="1" applyProtection="1">
      <alignment horizontal="centerContinuous"/>
    </xf>
    <xf numFmtId="0" fontId="7" fillId="0" borderId="20" xfId="0" applyFont="1" applyFill="1" applyBorder="1" applyProtection="1"/>
    <xf numFmtId="0" fontId="8" fillId="28" borderId="21" xfId="0" applyFont="1" applyFill="1" applyBorder="1" applyAlignment="1" applyProtection="1">
      <alignment horizontal="right"/>
    </xf>
    <xf numFmtId="0" fontId="8" fillId="28" borderId="22" xfId="0" applyFont="1" applyFill="1" applyBorder="1" applyAlignment="1" applyProtection="1">
      <alignment horizontal="right"/>
    </xf>
    <xf numFmtId="0" fontId="8" fillId="28" borderId="23" xfId="0" applyFont="1" applyFill="1" applyBorder="1" applyAlignment="1" applyProtection="1">
      <alignment horizontal="right"/>
    </xf>
    <xf numFmtId="165" fontId="6" fillId="0" borderId="24" xfId="0" applyNumberFormat="1" applyFont="1" applyFill="1" applyBorder="1" applyProtection="1">
      <protection locked="0"/>
    </xf>
    <xf numFmtId="165" fontId="6" fillId="0" borderId="25" xfId="0" applyNumberFormat="1" applyFont="1" applyFill="1" applyBorder="1" applyProtection="1"/>
    <xf numFmtId="0" fontId="6" fillId="0" borderId="26" xfId="0" applyFont="1" applyFill="1" applyBorder="1" applyProtection="1"/>
    <xf numFmtId="38" fontId="6" fillId="0" borderId="24" xfId="0" applyNumberFormat="1" applyFont="1" applyFill="1" applyBorder="1" applyProtection="1">
      <protection locked="0"/>
    </xf>
    <xf numFmtId="38" fontId="6" fillId="0" borderId="25" xfId="0" applyNumberFormat="1" applyFont="1" applyFill="1" applyBorder="1" applyProtection="1"/>
    <xf numFmtId="0" fontId="6" fillId="0" borderId="20" xfId="0" applyFont="1" applyFill="1" applyBorder="1" applyProtection="1"/>
    <xf numFmtId="165" fontId="6" fillId="0" borderId="24" xfId="0" applyNumberFormat="1" applyFont="1" applyFill="1" applyBorder="1" applyProtection="1"/>
    <xf numFmtId="0" fontId="9" fillId="0" borderId="18" xfId="0" applyFont="1" applyFill="1" applyBorder="1" applyProtection="1"/>
    <xf numFmtId="0" fontId="6" fillId="0" borderId="27" xfId="0" applyFont="1" applyFill="1" applyBorder="1" applyProtection="1"/>
    <xf numFmtId="0" fontId="6" fillId="0" borderId="28" xfId="0" applyFont="1" applyFill="1" applyBorder="1" applyProtection="1"/>
    <xf numFmtId="0" fontId="6" fillId="0" borderId="26" xfId="0" applyFont="1" applyFill="1" applyBorder="1" applyProtection="1">
      <protection locked="0"/>
    </xf>
    <xf numFmtId="0" fontId="8" fillId="0" borderId="20" xfId="0" applyFont="1" applyFill="1" applyBorder="1" applyProtection="1"/>
    <xf numFmtId="0" fontId="6" fillId="0" borderId="24" xfId="0" applyFont="1" applyFill="1" applyBorder="1" applyProtection="1"/>
    <xf numFmtId="0" fontId="10" fillId="0" borderId="26" xfId="0" applyFont="1" applyFill="1" applyBorder="1" applyProtection="1"/>
    <xf numFmtId="0" fontId="12" fillId="0" borderId="0" xfId="53" applyFont="1" applyAlignment="1" applyProtection="1">
      <alignment horizontal="center"/>
    </xf>
    <xf numFmtId="0" fontId="12" fillId="0" borderId="0" xfId="53" applyAlignment="1" applyProtection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ate_simple" xfId="36"/>
    <cellStyle name="Dezimal [0]_Compiling Utility Macros" xfId="37"/>
    <cellStyle name="Dezimal_Compiling Utility Macros" xfId="38"/>
    <cellStyle name="Explanatory Text" xfId="39" builtinId="53" customBuiltin="1"/>
    <cellStyle name="Fixed" xfId="40"/>
    <cellStyle name="Good" xfId="41" builtinId="26" customBuiltin="1"/>
    <cellStyle name="GRAY" xfId="42"/>
    <cellStyle name="Gross Margin" xfId="43"/>
    <cellStyle name="header" xfId="44"/>
    <cellStyle name="Header Total" xfId="45"/>
    <cellStyle name="Header1" xfId="46"/>
    <cellStyle name="Header2" xfId="47"/>
    <cellStyle name="Header3" xfId="48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Hyperlink" xfId="53" builtinId="8"/>
    <cellStyle name="Input" xfId="54" builtinId="20" customBuiltin="1"/>
    <cellStyle name="Level 2 Total" xfId="55"/>
    <cellStyle name="Linked Cell" xfId="56" builtinId="24" customBuiltin="1"/>
    <cellStyle name="Major Total" xfId="57"/>
    <cellStyle name="Neutral" xfId="58" builtinId="28" customBuiltin="1"/>
    <cellStyle name="NonPrint_TemTitle" xfId="59"/>
    <cellStyle name="Normal" xfId="0" builtinId="0"/>
    <cellStyle name="Normal 2" xfId="60"/>
    <cellStyle name="NormalRed" xfId="61"/>
    <cellStyle name="Note" xfId="62" builtinId="10" customBuiltin="1"/>
    <cellStyle name="Output" xfId="63" builtinId="21" customBuiltin="1"/>
    <cellStyle name="Percent.0" xfId="64"/>
    <cellStyle name="Percent.00" xfId="65"/>
    <cellStyle name="RED POSTED" xfId="66"/>
    <cellStyle name="Standard_Anpassen der Amortisation" xfId="67"/>
    <cellStyle name="Text_simple" xfId="68"/>
    <cellStyle name="Title" xfId="69" builtinId="15" customBuiltin="1"/>
    <cellStyle name="TmsRmn10BlueItalic" xfId="70"/>
    <cellStyle name="TmsRmn10Bold" xfId="71"/>
    <cellStyle name="Total" xfId="72" builtinId="25" customBuiltin="1"/>
    <cellStyle name="Währung [0]_Compiling Utility Macros" xfId="73"/>
    <cellStyle name="Währung_Compiling Utility Macros" xfId="74"/>
    <cellStyle name="Warning Text" xfId="7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209550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4">
    <pageSetUpPr autoPageBreaks="0" fitToPage="1"/>
  </sheetPr>
  <dimension ref="B1:H50"/>
  <sheetViews>
    <sheetView showGridLines="0" showRowColHeaders="0" tabSelected="1" zoomScaleNormal="100" workbookViewId="0"/>
  </sheetViews>
  <sheetFormatPr defaultRowHeight="12.75" x14ac:dyDescent="0.2"/>
  <cols>
    <col min="1" max="1" width="1.7109375" style="3" customWidth="1"/>
    <col min="2" max="2" width="33.7109375" style="3" customWidth="1"/>
    <col min="3" max="8" width="11.7109375" style="3" customWidth="1"/>
    <col min="9" max="9" width="4.7109375" style="3" customWidth="1"/>
    <col min="10" max="16384" width="9.140625" style="3"/>
  </cols>
  <sheetData>
    <row r="1" spans="2:8" ht="6" customHeight="1" x14ac:dyDescent="0.2"/>
    <row r="2" spans="2:8" ht="21" customHeight="1" x14ac:dyDescent="0.2"/>
    <row r="3" spans="2:8" ht="39" customHeight="1" x14ac:dyDescent="0.2">
      <c r="B3" s="4" t="s">
        <v>0</v>
      </c>
      <c r="C3" s="5"/>
      <c r="D3" s="5"/>
      <c r="E3" s="5"/>
      <c r="F3" s="5"/>
      <c r="G3" s="5"/>
      <c r="H3" s="5"/>
    </row>
    <row r="4" spans="2:8" ht="12.75" customHeight="1" x14ac:dyDescent="0.2">
      <c r="B4" s="6"/>
      <c r="C4" s="6"/>
      <c r="D4" s="6"/>
      <c r="E4" s="6"/>
      <c r="F4" s="6"/>
      <c r="G4" s="6"/>
      <c r="H4" s="6"/>
    </row>
    <row r="5" spans="2:8" ht="18" x14ac:dyDescent="0.25">
      <c r="B5" s="1">
        <f ca="1">NOW()</f>
        <v>41937.986370370367</v>
      </c>
      <c r="C5" s="7"/>
      <c r="D5" s="7"/>
      <c r="E5" s="7"/>
      <c r="F5" s="7"/>
      <c r="G5" s="7"/>
      <c r="H5" s="7"/>
    </row>
    <row r="6" spans="2:8" ht="18" x14ac:dyDescent="0.25">
      <c r="B6" s="2" t="s">
        <v>1</v>
      </c>
      <c r="C6" s="8"/>
      <c r="D6" s="8"/>
      <c r="E6" s="8"/>
      <c r="F6" s="8"/>
      <c r="G6" s="8"/>
      <c r="H6" s="8"/>
    </row>
    <row r="7" spans="2:8" ht="12.75" customHeight="1" x14ac:dyDescent="0.2">
      <c r="C7" s="6"/>
      <c r="D7" s="6"/>
      <c r="E7" s="6"/>
      <c r="F7" s="6"/>
      <c r="G7" s="6"/>
      <c r="H7" s="6"/>
    </row>
    <row r="8" spans="2:8" ht="12.75" customHeight="1" x14ac:dyDescent="0.2">
      <c r="B8" s="9" t="s">
        <v>2</v>
      </c>
      <c r="C8" s="10">
        <v>40268</v>
      </c>
      <c r="D8" s="6"/>
      <c r="E8" s="6"/>
      <c r="F8" s="6"/>
      <c r="G8" s="6"/>
      <c r="H8" s="6"/>
    </row>
    <row r="9" spans="2:8" ht="12.75" customHeight="1" x14ac:dyDescent="0.2">
      <c r="B9" s="6"/>
      <c r="C9" s="6"/>
      <c r="D9" s="6"/>
      <c r="E9" s="6"/>
      <c r="F9" s="6"/>
      <c r="G9" s="6"/>
      <c r="H9" s="6"/>
    </row>
    <row r="10" spans="2:8" ht="15" x14ac:dyDescent="0.25">
      <c r="B10" s="11"/>
      <c r="C10" s="12" t="s">
        <v>3</v>
      </c>
      <c r="D10" s="13"/>
      <c r="E10" s="13"/>
      <c r="F10" s="14" t="s">
        <v>4</v>
      </c>
      <c r="G10" s="13"/>
      <c r="H10" s="15"/>
    </row>
    <row r="11" spans="2:8" ht="15" x14ac:dyDescent="0.25">
      <c r="B11" s="16" t="s">
        <v>5</v>
      </c>
      <c r="C11" s="17" t="s">
        <v>6</v>
      </c>
      <c r="D11" s="18" t="s">
        <v>7</v>
      </c>
      <c r="E11" s="18" t="s">
        <v>8</v>
      </c>
      <c r="F11" s="18" t="s">
        <v>6</v>
      </c>
      <c r="G11" s="18" t="s">
        <v>7</v>
      </c>
      <c r="H11" s="19" t="s">
        <v>8</v>
      </c>
    </row>
    <row r="12" spans="2:8" x14ac:dyDescent="0.2">
      <c r="B12" s="11" t="s">
        <v>9</v>
      </c>
      <c r="C12" s="20">
        <v>500000</v>
      </c>
      <c r="D12" s="20">
        <v>550000</v>
      </c>
      <c r="E12" s="21">
        <f>IF(SUM(C12:D12),D12-C12,"")</f>
        <v>50000</v>
      </c>
      <c r="F12" s="20">
        <v>1000000</v>
      </c>
      <c r="G12" s="20">
        <v>1200000</v>
      </c>
      <c r="H12" s="21">
        <f>IF(SUM(F12:G12),G12-F12,"")</f>
        <v>200000</v>
      </c>
    </row>
    <row r="13" spans="2:8" x14ac:dyDescent="0.2">
      <c r="B13" s="22" t="s">
        <v>10</v>
      </c>
      <c r="C13" s="23">
        <v>300000</v>
      </c>
      <c r="D13" s="23">
        <v>320000</v>
      </c>
      <c r="E13" s="24">
        <f>IF(SUM(C13:D13),D13-C13,"")</f>
        <v>20000</v>
      </c>
      <c r="F13" s="23">
        <v>600000</v>
      </c>
      <c r="G13" s="23">
        <v>640000</v>
      </c>
      <c r="H13" s="24">
        <f>IF(SUM(F13:G13),G13-F13,"")</f>
        <v>40000</v>
      </c>
    </row>
    <row r="14" spans="2:8" x14ac:dyDescent="0.2">
      <c r="B14" s="25" t="s">
        <v>11</v>
      </c>
      <c r="C14" s="26">
        <f>IF(SUM(C12:C13),C12-C13,"")</f>
        <v>200000</v>
      </c>
      <c r="D14" s="26">
        <f>IF(SUM(D12:D13),D12-D13,"")</f>
        <v>230000</v>
      </c>
      <c r="E14" s="21">
        <f>IF(SUM(C14:D14),D14-C14,"")</f>
        <v>30000</v>
      </c>
      <c r="F14" s="26">
        <f>IF(SUM(F12:F13),F12-F13,"")</f>
        <v>400000</v>
      </c>
      <c r="G14" s="26">
        <f>IF(SUM(G12:G13),G12-G13,"")</f>
        <v>560000</v>
      </c>
      <c r="H14" s="21">
        <f>IF(SUM(F14:G14),G14-F14,"")</f>
        <v>160000</v>
      </c>
    </row>
    <row r="15" spans="2:8" x14ac:dyDescent="0.2">
      <c r="B15" s="27" t="s">
        <v>12</v>
      </c>
      <c r="C15" s="6"/>
      <c r="D15" s="6"/>
      <c r="E15" s="28"/>
      <c r="F15" s="6"/>
      <c r="G15" s="29"/>
      <c r="H15" s="28"/>
    </row>
    <row r="16" spans="2:8" x14ac:dyDescent="0.2">
      <c r="B16" s="30" t="s">
        <v>13</v>
      </c>
      <c r="C16" s="20">
        <v>100000</v>
      </c>
      <c r="D16" s="20">
        <v>120000</v>
      </c>
      <c r="E16" s="21">
        <f t="shared" ref="E16:E24" si="0">IF(SUM(C16:D16),D16-C16,"")</f>
        <v>20000</v>
      </c>
      <c r="F16" s="20">
        <v>200000</v>
      </c>
      <c r="G16" s="20">
        <v>240000</v>
      </c>
      <c r="H16" s="21">
        <f t="shared" ref="H16:H24" si="1">IF(SUM(F16:G16),G16-F16,"")</f>
        <v>40000</v>
      </c>
    </row>
    <row r="17" spans="2:8" x14ac:dyDescent="0.2">
      <c r="B17" s="30" t="s">
        <v>14</v>
      </c>
      <c r="C17" s="23">
        <v>10000</v>
      </c>
      <c r="D17" s="23">
        <v>8000</v>
      </c>
      <c r="E17" s="24">
        <f t="shared" si="0"/>
        <v>-2000</v>
      </c>
      <c r="F17" s="23">
        <v>20000</v>
      </c>
      <c r="G17" s="23">
        <v>16000</v>
      </c>
      <c r="H17" s="24">
        <f t="shared" si="1"/>
        <v>-4000</v>
      </c>
    </row>
    <row r="18" spans="2:8" x14ac:dyDescent="0.2">
      <c r="B18" s="30"/>
      <c r="C18" s="23"/>
      <c r="D18" s="23"/>
      <c r="E18" s="24" t="str">
        <f t="shared" si="0"/>
        <v/>
      </c>
      <c r="F18" s="23"/>
      <c r="G18" s="23"/>
      <c r="H18" s="24" t="str">
        <f t="shared" si="1"/>
        <v/>
      </c>
    </row>
    <row r="19" spans="2:8" x14ac:dyDescent="0.2">
      <c r="B19" s="30"/>
      <c r="C19" s="23"/>
      <c r="D19" s="23"/>
      <c r="E19" s="24" t="str">
        <f t="shared" si="0"/>
        <v/>
      </c>
      <c r="F19" s="23"/>
      <c r="G19" s="23"/>
      <c r="H19" s="24" t="str">
        <f t="shared" si="1"/>
        <v/>
      </c>
    </row>
    <row r="20" spans="2:8" x14ac:dyDescent="0.2">
      <c r="B20" s="30"/>
      <c r="C20" s="23"/>
      <c r="D20" s="23"/>
      <c r="E20" s="24" t="str">
        <f t="shared" si="0"/>
        <v/>
      </c>
      <c r="F20" s="23"/>
      <c r="G20" s="23"/>
      <c r="H20" s="24" t="str">
        <f t="shared" si="1"/>
        <v/>
      </c>
    </row>
    <row r="21" spans="2:8" x14ac:dyDescent="0.2">
      <c r="B21" s="30"/>
      <c r="C21" s="23"/>
      <c r="D21" s="23"/>
      <c r="E21" s="24" t="str">
        <f t="shared" si="0"/>
        <v/>
      </c>
      <c r="F21" s="23"/>
      <c r="G21" s="23"/>
      <c r="H21" s="24" t="str">
        <f t="shared" si="1"/>
        <v/>
      </c>
    </row>
    <row r="22" spans="2:8" x14ac:dyDescent="0.2">
      <c r="B22" s="30"/>
      <c r="C22" s="23"/>
      <c r="D22" s="23"/>
      <c r="E22" s="24" t="str">
        <f t="shared" si="0"/>
        <v/>
      </c>
      <c r="F22" s="23"/>
      <c r="G22" s="23"/>
      <c r="H22" s="24" t="str">
        <f t="shared" si="1"/>
        <v/>
      </c>
    </row>
    <row r="23" spans="2:8" x14ac:dyDescent="0.2">
      <c r="B23" s="30"/>
      <c r="C23" s="23"/>
      <c r="D23" s="23"/>
      <c r="E23" s="24" t="str">
        <f t="shared" si="0"/>
        <v/>
      </c>
      <c r="F23" s="23"/>
      <c r="G23" s="23"/>
      <c r="H23" s="24" t="str">
        <f t="shared" si="1"/>
        <v/>
      </c>
    </row>
    <row r="24" spans="2:8" x14ac:dyDescent="0.2">
      <c r="B24" s="30"/>
      <c r="C24" s="23"/>
      <c r="D24" s="23"/>
      <c r="E24" s="24" t="str">
        <f t="shared" si="0"/>
        <v/>
      </c>
      <c r="F24" s="23"/>
      <c r="G24" s="23"/>
      <c r="H24" s="24" t="str">
        <f t="shared" si="1"/>
        <v/>
      </c>
    </row>
    <row r="25" spans="2:8" x14ac:dyDescent="0.2">
      <c r="B25" s="31" t="s">
        <v>15</v>
      </c>
      <c r="C25" s="26">
        <f t="shared" ref="C25:H25" si="2">IF(SUM(C16:C24),SUM(C16:C24),"")</f>
        <v>110000</v>
      </c>
      <c r="D25" s="26">
        <f t="shared" si="2"/>
        <v>128000</v>
      </c>
      <c r="E25" s="21">
        <f t="shared" si="2"/>
        <v>18000</v>
      </c>
      <c r="F25" s="26">
        <f t="shared" si="2"/>
        <v>220000</v>
      </c>
      <c r="G25" s="26">
        <f t="shared" si="2"/>
        <v>256000</v>
      </c>
      <c r="H25" s="21">
        <f t="shared" si="2"/>
        <v>36000</v>
      </c>
    </row>
    <row r="26" spans="2:8" x14ac:dyDescent="0.2">
      <c r="B26" s="27" t="s">
        <v>16</v>
      </c>
      <c r="C26" s="6"/>
      <c r="D26" s="6"/>
      <c r="E26" s="28"/>
      <c r="F26" s="6"/>
      <c r="G26" s="6"/>
      <c r="H26" s="28"/>
    </row>
    <row r="27" spans="2:8" x14ac:dyDescent="0.2">
      <c r="B27" s="30" t="s">
        <v>17</v>
      </c>
      <c r="C27" s="20">
        <v>60000</v>
      </c>
      <c r="D27" s="20">
        <v>70000</v>
      </c>
      <c r="E27" s="21">
        <f t="shared" ref="E27:E36" si="3">IF(SUM(C27:D27),D27-C27,"")</f>
        <v>10000</v>
      </c>
      <c r="F27" s="20">
        <v>120000</v>
      </c>
      <c r="G27" s="20">
        <v>150000</v>
      </c>
      <c r="H27" s="21">
        <f t="shared" ref="H27:H36" si="4">IF(SUM(F27:G27),G27-F27,"")</f>
        <v>30000</v>
      </c>
    </row>
    <row r="28" spans="2:8" x14ac:dyDescent="0.2">
      <c r="B28" s="30" t="s">
        <v>18</v>
      </c>
      <c r="C28" s="23">
        <v>20000</v>
      </c>
      <c r="D28" s="23">
        <v>19000</v>
      </c>
      <c r="E28" s="24">
        <f t="shared" si="3"/>
        <v>-1000</v>
      </c>
      <c r="F28" s="23">
        <v>40000</v>
      </c>
      <c r="G28" s="23">
        <v>38000</v>
      </c>
      <c r="H28" s="24">
        <f t="shared" si="4"/>
        <v>-2000</v>
      </c>
    </row>
    <row r="29" spans="2:8" x14ac:dyDescent="0.2">
      <c r="B29" s="30"/>
      <c r="C29" s="23"/>
      <c r="D29" s="23"/>
      <c r="E29" s="24" t="str">
        <f t="shared" si="3"/>
        <v/>
      </c>
      <c r="F29" s="23"/>
      <c r="G29" s="23"/>
      <c r="H29" s="24" t="str">
        <f t="shared" si="4"/>
        <v/>
      </c>
    </row>
    <row r="30" spans="2:8" x14ac:dyDescent="0.2">
      <c r="B30" s="30"/>
      <c r="C30" s="23"/>
      <c r="D30" s="23"/>
      <c r="E30" s="24" t="str">
        <f t="shared" si="3"/>
        <v/>
      </c>
      <c r="F30" s="23"/>
      <c r="G30" s="23"/>
      <c r="H30" s="24" t="str">
        <f t="shared" si="4"/>
        <v/>
      </c>
    </row>
    <row r="31" spans="2:8" x14ac:dyDescent="0.2">
      <c r="B31" s="30"/>
      <c r="C31" s="23"/>
      <c r="D31" s="23"/>
      <c r="E31" s="24" t="str">
        <f t="shared" si="3"/>
        <v/>
      </c>
      <c r="F31" s="23"/>
      <c r="G31" s="23"/>
      <c r="H31" s="24" t="str">
        <f t="shared" si="4"/>
        <v/>
      </c>
    </row>
    <row r="32" spans="2:8" x14ac:dyDescent="0.2">
      <c r="B32" s="30"/>
      <c r="C32" s="23"/>
      <c r="D32" s="23"/>
      <c r="E32" s="24" t="str">
        <f t="shared" si="3"/>
        <v/>
      </c>
      <c r="F32" s="23"/>
      <c r="G32" s="23"/>
      <c r="H32" s="24" t="str">
        <f t="shared" si="4"/>
        <v/>
      </c>
    </row>
    <row r="33" spans="2:8" x14ac:dyDescent="0.2">
      <c r="B33" s="30"/>
      <c r="C33" s="23"/>
      <c r="D33" s="23"/>
      <c r="E33" s="24" t="str">
        <f t="shared" si="3"/>
        <v/>
      </c>
      <c r="F33" s="23"/>
      <c r="G33" s="23"/>
      <c r="H33" s="24" t="str">
        <f t="shared" si="4"/>
        <v/>
      </c>
    </row>
    <row r="34" spans="2:8" x14ac:dyDescent="0.2">
      <c r="B34" s="30"/>
      <c r="C34" s="23"/>
      <c r="D34" s="23"/>
      <c r="E34" s="24" t="str">
        <f t="shared" si="3"/>
        <v/>
      </c>
      <c r="F34" s="23"/>
      <c r="G34" s="23"/>
      <c r="H34" s="24" t="str">
        <f t="shared" si="4"/>
        <v/>
      </c>
    </row>
    <row r="35" spans="2:8" x14ac:dyDescent="0.2">
      <c r="B35" s="30"/>
      <c r="C35" s="23"/>
      <c r="D35" s="23"/>
      <c r="E35" s="24" t="str">
        <f t="shared" si="3"/>
        <v/>
      </c>
      <c r="F35" s="23"/>
      <c r="G35" s="23"/>
      <c r="H35" s="24" t="str">
        <f t="shared" si="4"/>
        <v/>
      </c>
    </row>
    <row r="36" spans="2:8" x14ac:dyDescent="0.2">
      <c r="B36" s="25" t="s">
        <v>19</v>
      </c>
      <c r="C36" s="26">
        <f>IF(SUM(C6:C27),SUM(C27:C35),"")</f>
        <v>80000</v>
      </c>
      <c r="D36" s="26">
        <f>IF(SUM(D6:D27),SUM(D27:D35),"")</f>
        <v>89000</v>
      </c>
      <c r="E36" s="21">
        <f t="shared" si="3"/>
        <v>9000</v>
      </c>
      <c r="F36" s="26">
        <f>IF(SUM(F6:F27),SUM(F27:F35),"")</f>
        <v>160000</v>
      </c>
      <c r="G36" s="26">
        <f>IF(SUM(G6:G27),SUM(G27:G35),"")</f>
        <v>188000</v>
      </c>
      <c r="H36" s="21">
        <f t="shared" si="4"/>
        <v>28000</v>
      </c>
    </row>
    <row r="37" spans="2:8" x14ac:dyDescent="0.2">
      <c r="B37" s="32" t="s">
        <v>20</v>
      </c>
      <c r="C37" s="26">
        <f t="shared" ref="C37:H37" si="5">IF(SUM(C14,C25,C36),C14-C25-C36,"")</f>
        <v>10000</v>
      </c>
      <c r="D37" s="26">
        <f t="shared" si="5"/>
        <v>13000</v>
      </c>
      <c r="E37" s="21">
        <f t="shared" si="5"/>
        <v>3000</v>
      </c>
      <c r="F37" s="26">
        <f t="shared" si="5"/>
        <v>20000</v>
      </c>
      <c r="G37" s="26">
        <f t="shared" si="5"/>
        <v>116000</v>
      </c>
      <c r="H37" s="21">
        <f t="shared" si="5"/>
        <v>96000</v>
      </c>
    </row>
    <row r="38" spans="2:8" x14ac:dyDescent="0.2">
      <c r="B38" s="32" t="s">
        <v>21</v>
      </c>
      <c r="C38" s="23">
        <v>2000</v>
      </c>
      <c r="D38" s="23">
        <v>3000</v>
      </c>
      <c r="E38" s="24">
        <f>IF(SUM(C38:D38),D38-C38,"")</f>
        <v>1000</v>
      </c>
      <c r="F38" s="23">
        <v>4000</v>
      </c>
      <c r="G38" s="23">
        <v>6000</v>
      </c>
      <c r="H38" s="24">
        <f>IF(SUM(F38:G38),G38-F38,"")</f>
        <v>2000</v>
      </c>
    </row>
    <row r="39" spans="2:8" x14ac:dyDescent="0.2">
      <c r="B39" s="32" t="s">
        <v>22</v>
      </c>
      <c r="C39" s="23">
        <v>1000</v>
      </c>
      <c r="D39" s="23">
        <v>1500</v>
      </c>
      <c r="E39" s="24">
        <f>IF(SUM(C39:D39),D39-C39,"")</f>
        <v>500</v>
      </c>
      <c r="F39" s="23">
        <v>2000</v>
      </c>
      <c r="G39" s="23">
        <v>3000</v>
      </c>
      <c r="H39" s="24">
        <f>IF(SUM(F39:G39),G39-F39,"")</f>
        <v>1000</v>
      </c>
    </row>
    <row r="40" spans="2:8" x14ac:dyDescent="0.2">
      <c r="B40" s="32" t="s">
        <v>23</v>
      </c>
      <c r="C40" s="26">
        <f>IF(SUM(C37:C39),C37-SUM(C38:C39),"")</f>
        <v>7000</v>
      </c>
      <c r="D40" s="26">
        <f>IF(SUM(D37:D39),D37-SUM(D38:D39),"")</f>
        <v>8500</v>
      </c>
      <c r="E40" s="21">
        <f>IF(SUM(C40:D40),D40-C40,"")</f>
        <v>1500</v>
      </c>
      <c r="F40" s="26">
        <f>IF(SUM(F37:F39),F37-SUM(F38:F39),"")</f>
        <v>14000</v>
      </c>
      <c r="G40" s="26">
        <f>IF(SUM(G37:G39),G37-SUM(G38:G39),"")</f>
        <v>107000</v>
      </c>
      <c r="H40" s="21">
        <f>IF(SUM(F40:G40),G40-F40,"")</f>
        <v>93000</v>
      </c>
    </row>
    <row r="41" spans="2:8" x14ac:dyDescent="0.2">
      <c r="B41" s="32" t="s">
        <v>24</v>
      </c>
      <c r="C41" s="23">
        <v>2000</v>
      </c>
      <c r="D41" s="23">
        <v>1500</v>
      </c>
      <c r="E41" s="24">
        <f>IF(SUM(C41:D41),D41-C41,"")</f>
        <v>-500</v>
      </c>
      <c r="F41" s="23">
        <v>4000</v>
      </c>
      <c r="G41" s="23">
        <v>3000</v>
      </c>
      <c r="H41" s="24">
        <f>IF(SUM(F41:G41),G41-F41,"")</f>
        <v>-1000</v>
      </c>
    </row>
    <row r="42" spans="2:8" x14ac:dyDescent="0.2">
      <c r="B42" s="32" t="s">
        <v>25</v>
      </c>
      <c r="C42" s="26">
        <f>IF(SUM(C40:C41),C40-C41,"")</f>
        <v>5000</v>
      </c>
      <c r="D42" s="26">
        <f>IF(SUM(D40:D41),D40-D41,"")</f>
        <v>7000</v>
      </c>
      <c r="E42" s="21">
        <f>IF(SUM(C42:D42),D42-C42,"")</f>
        <v>2000</v>
      </c>
      <c r="F42" s="26">
        <f>IF(SUM(F40:F41),F40-F41,"")</f>
        <v>10000</v>
      </c>
      <c r="G42" s="26">
        <f>IF(SUM(G40:G41),G40-G41,"")</f>
        <v>104000</v>
      </c>
      <c r="H42" s="21">
        <f>IF(SUM(F42:G42),G42-F42,"")</f>
        <v>94000</v>
      </c>
    </row>
    <row r="43" spans="2:8" x14ac:dyDescent="0.2">
      <c r="B43" s="11"/>
      <c r="C43" s="6"/>
      <c r="D43" s="6"/>
      <c r="E43" s="28"/>
      <c r="F43" s="6"/>
      <c r="G43" s="6"/>
      <c r="H43" s="28"/>
    </row>
    <row r="44" spans="2:8" ht="15" customHeight="1" x14ac:dyDescent="0.2">
      <c r="B44" s="33" t="s">
        <v>26</v>
      </c>
      <c r="C44" s="6"/>
      <c r="D44" s="6"/>
      <c r="E44" s="28"/>
      <c r="F44" s="6"/>
      <c r="G44" s="6"/>
      <c r="H44" s="28"/>
    </row>
    <row r="45" spans="2:8" x14ac:dyDescent="0.2">
      <c r="B45" s="22" t="s">
        <v>27</v>
      </c>
      <c r="C45" s="23">
        <v>14000</v>
      </c>
      <c r="D45" s="23">
        <v>13000</v>
      </c>
      <c r="E45" s="24">
        <f>IF(SUM(C45:D45),D45-C45,"")</f>
        <v>-1000</v>
      </c>
      <c r="F45" s="23">
        <v>28000</v>
      </c>
      <c r="G45" s="23">
        <v>26000</v>
      </c>
      <c r="H45" s="24">
        <f>IF(SUM(F45:G45),G45-F45,"")</f>
        <v>-2000</v>
      </c>
    </row>
    <row r="46" spans="2:8" x14ac:dyDescent="0.2">
      <c r="B46" s="22" t="s">
        <v>28</v>
      </c>
      <c r="C46" s="23">
        <v>20000</v>
      </c>
      <c r="D46" s="23">
        <v>25000</v>
      </c>
      <c r="E46" s="24">
        <f>IF(SUM(C46:D46),D46-C46,"")</f>
        <v>5000</v>
      </c>
      <c r="F46" s="23">
        <v>20000</v>
      </c>
      <c r="G46" s="23">
        <v>25000</v>
      </c>
      <c r="H46" s="24">
        <f>IF(SUM(F46:G46),G46-F46,"")</f>
        <v>5000</v>
      </c>
    </row>
    <row r="47" spans="2:8" x14ac:dyDescent="0.2">
      <c r="B47" s="25" t="s">
        <v>29</v>
      </c>
      <c r="C47" s="23">
        <v>100000</v>
      </c>
      <c r="D47" s="23">
        <v>90000</v>
      </c>
      <c r="E47" s="24">
        <f>IF(SUM(C47:D47),D47-C47,"")</f>
        <v>-10000</v>
      </c>
      <c r="F47" s="23">
        <v>100000</v>
      </c>
      <c r="G47" s="23">
        <v>90000</v>
      </c>
      <c r="H47" s="24">
        <f>IF(SUM(F47:G47),G47-F47,"")</f>
        <v>-10000</v>
      </c>
    </row>
    <row r="50" spans="2:8" x14ac:dyDescent="0.2">
      <c r="B50" s="34"/>
      <c r="C50" s="35"/>
      <c r="D50" s="35"/>
      <c r="E50" s="35"/>
      <c r="F50" s="35"/>
      <c r="G50" s="35"/>
      <c r="H50" s="35"/>
    </row>
  </sheetData>
  <mergeCells count="1">
    <mergeCell ref="B50:H50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D32721E-BA0B-4641-88E2-7457F83864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Quarterly Budget Analysis</vt:lpstr>
      <vt:lpstr>'Quarterly Budget Analysis'!Print_Area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2014-10-25T20:41:07Z</dcterms:created>
  <dcterms:modified xsi:type="dcterms:W3CDTF">2014-10-25T20:41:07Z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TC018773559991</vt:lpwstr>
  </property>
</Properties>
</file>