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45" windowWidth="15180" windowHeight="8580"/>
  </bookViews>
  <sheets>
    <sheet name="Ratio Analysis"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'Ratio Analysis'!$C$3:$G$40</definedName>
  </definedNames>
  <calcPr calcId="152511"/>
</workbook>
</file>

<file path=xl/calcChain.xml><?xml version="1.0" encoding="utf-8"?>
<calcChain xmlns="http://schemas.openxmlformats.org/spreadsheetml/2006/main">
  <c r="E7" i="1" l="1"/>
  <c r="F7" i="1" s="1"/>
  <c r="G7" i="1" s="1"/>
  <c r="D36" i="1"/>
  <c r="D38" i="1"/>
  <c r="E38" i="1"/>
  <c r="F38" i="1"/>
  <c r="G38" i="1"/>
  <c r="E40" i="1"/>
  <c r="F40" i="1"/>
  <c r="G40" i="1"/>
  <c r="D40" i="1"/>
  <c r="E39" i="1"/>
  <c r="F39" i="1"/>
  <c r="G39" i="1"/>
  <c r="D39" i="1"/>
  <c r="E37" i="1"/>
  <c r="F37" i="1"/>
  <c r="G37" i="1"/>
  <c r="D37" i="1"/>
  <c r="E36" i="1"/>
  <c r="F36" i="1"/>
  <c r="G36" i="1"/>
  <c r="E33" i="1"/>
  <c r="F33" i="1"/>
  <c r="G33" i="1"/>
  <c r="D33" i="1"/>
  <c r="E32" i="1"/>
  <c r="F32" i="1"/>
  <c r="G32" i="1"/>
  <c r="D32" i="1"/>
  <c r="E31" i="1"/>
  <c r="F31" i="1"/>
  <c r="G31" i="1"/>
  <c r="D31" i="1"/>
  <c r="F30" i="1"/>
  <c r="G30" i="1"/>
  <c r="E30" i="1"/>
  <c r="D30" i="1"/>
  <c r="F29" i="1"/>
  <c r="G29" i="1"/>
  <c r="E29" i="1"/>
  <c r="D29" i="1"/>
</calcChain>
</file>

<file path=xl/comments1.xml><?xml version="1.0" encoding="utf-8"?>
<comments xmlns="http://schemas.openxmlformats.org/spreadsheetml/2006/main">
  <authors>
    <author>Author</author>
  </authors>
  <commentList>
    <comment ref="C6" authorId="0" shapeId="0">
      <text>
        <r>
          <rPr>
            <sz val="10"/>
            <color indexed="81"/>
            <rFont val="Arial"/>
            <family val="2"/>
          </rPr>
          <t>This worksheet will help both you and any potential outside investor compare your business's performance from one year to the next (for example, has gross profit grown or declined between years one and five?) and against other similar businesses (for example, does your business give as good a return on investment as others?).
The ratios can also be used as an aid in making future financial projections. For example, if you believe that it is prudent to hold the equivalent of a month's sales in inventory, once you have made the sales forecast for future years, the projections for inventory in the balance sheet follow logically.</t>
        </r>
      </text>
    </comment>
  </commentList>
</comments>
</file>

<file path=xl/sharedStrings.xml><?xml version="1.0" encoding="utf-8"?>
<sst xmlns="http://schemas.openxmlformats.org/spreadsheetml/2006/main" count="29" uniqueCount="29">
  <si>
    <t>Balance Sheet</t>
  </si>
  <si>
    <t>Cash</t>
  </si>
  <si>
    <t>Notes Receivable</t>
  </si>
  <si>
    <t>Accounts receivable, net</t>
  </si>
  <si>
    <t>Total current assets</t>
  </si>
  <si>
    <t>Total long-term assets</t>
  </si>
  <si>
    <t>Total current liabilities</t>
  </si>
  <si>
    <t>Total long-term liabilities</t>
  </si>
  <si>
    <t>Total shareholders' equity</t>
  </si>
  <si>
    <t>Income Statement</t>
  </si>
  <si>
    <t>Total sales</t>
  </si>
  <si>
    <t>Gross profit</t>
  </si>
  <si>
    <t>Total operating expenses</t>
  </si>
  <si>
    <t>Income (loss) before taxes</t>
  </si>
  <si>
    <t>Net income (loss)</t>
  </si>
  <si>
    <t>KEY RATIOS</t>
  </si>
  <si>
    <t>Profitability Ratios</t>
  </si>
  <si>
    <t>Return on equity</t>
  </si>
  <si>
    <t>Return on assets</t>
  </si>
  <si>
    <t>Return on sales</t>
  </si>
  <si>
    <t>Gross profit margin</t>
  </si>
  <si>
    <t>Asset turnover ratio</t>
  </si>
  <si>
    <t>Leverage and Liquidity Ratios</t>
  </si>
  <si>
    <t>Current ratio</t>
  </si>
  <si>
    <t>Quick or acid test ratio</t>
  </si>
  <si>
    <t>Leverage ratio</t>
  </si>
  <si>
    <t>Long-term debt ratio</t>
  </si>
  <si>
    <t>Debt to equity ratio</t>
  </si>
  <si>
    <t>Key Ratios - Ratio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</si>
</sst>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_(&quot;$&quot;* #,##0.00_);_(&quot;$&quot;* \(#,##0.00\);_(&quot;$&quot;* &quot;-&quot;??_);_(@_)"/>
    <numFmt numFmtId="166" formatCode="_(* #,##0.00_);_(* \(#,##0.00\);_(* &quot;-&quot;??_);_(@_)"/>
    <numFmt numFmtId="167" formatCode="&quot;£&quot;#,##0.00;\-&quot;£&quot;#,##0.00"/>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0.000_);\(#,##0.000\)"/>
  </numFmts>
  <fonts count="38" x14ac:knownFonts="1">
    <font>
      <sz val="10"/>
      <name val="Arial"/>
    </font>
    <font>
      <sz val="10"/>
      <name val="Arial"/>
      <family val="2"/>
    </font>
    <font>
      <sz val="8"/>
      <name val="Tahoma"/>
      <family val="2"/>
    </font>
    <font>
      <sz val="8"/>
      <name val="Verdana"/>
      <family val="2"/>
    </font>
    <font>
      <b/>
      <sz val="8"/>
      <color indexed="9"/>
      <name val="Tahoma"/>
      <family val="2"/>
    </font>
    <font>
      <b/>
      <sz val="8"/>
      <color indexed="8"/>
      <name val="Tahoma"/>
      <family val="2"/>
    </font>
    <font>
      <b/>
      <sz val="11"/>
      <color indexed="23"/>
      <name val="Verdana"/>
      <family val="2"/>
    </font>
    <font>
      <sz val="8"/>
      <color indexed="8"/>
      <name val="Tahoma"/>
      <family val="2"/>
    </font>
    <font>
      <u/>
      <sz val="10"/>
      <color indexed="12"/>
      <name val="Arial"/>
      <family val="2"/>
    </font>
    <font>
      <sz val="8"/>
      <name val="Times New Roman"/>
      <family val="1"/>
    </font>
    <font>
      <sz val="10"/>
      <name val="Helv"/>
    </font>
    <font>
      <b/>
      <sz val="9"/>
      <name val="Arial"/>
      <family val="2"/>
    </font>
    <font>
      <b/>
      <sz val="18"/>
      <name val="Arial"/>
      <family val="2"/>
    </font>
    <font>
      <b/>
      <sz val="12"/>
      <name val="Arial"/>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sz val="10"/>
      <color theme="0"/>
      <name val="Arial"/>
      <family val="2"/>
    </font>
    <font>
      <b/>
      <i/>
      <sz val="16"/>
      <color theme="0"/>
      <name val="Times New Roman"/>
      <family val="1"/>
    </font>
    <font>
      <sz val="8"/>
      <color theme="0"/>
      <name val="Verdana"/>
      <family val="2"/>
    </font>
    <font>
      <sz val="8"/>
      <color theme="0"/>
      <name val="Tahoma"/>
      <family val="2"/>
    </font>
    <font>
      <sz val="10"/>
      <color indexed="81"/>
      <name val="Arial"/>
      <family val="2"/>
    </font>
  </fonts>
  <fills count="30">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47"/>
        <bgColor indexed="9"/>
      </patternFill>
    </fill>
    <fill>
      <patternFill patternType="solid">
        <fgColor rgb="FF002060"/>
        <bgColor indexed="64"/>
      </patternFill>
    </fill>
    <fill>
      <patternFill patternType="solid">
        <fgColor rgb="FF002060"/>
        <bgColor indexed="9"/>
      </patternFill>
    </fill>
  </fills>
  <borders count="3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55"/>
      </left>
      <right style="thin">
        <color indexed="55"/>
      </right>
      <top style="thin">
        <color indexed="55"/>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style="thin">
        <color indexed="64"/>
      </left>
      <right style="thin">
        <color indexed="55"/>
      </right>
      <top/>
      <bottom/>
      <diagonal/>
    </border>
    <border>
      <left style="thin">
        <color indexed="55"/>
      </left>
      <right style="thin">
        <color indexed="55"/>
      </right>
      <top/>
      <bottom/>
      <diagonal/>
    </border>
    <border>
      <left style="thin">
        <color indexed="64"/>
      </left>
      <right style="thin">
        <color indexed="55"/>
      </right>
      <top/>
      <bottom style="medium">
        <color indexed="64"/>
      </bottom>
      <diagonal/>
    </border>
    <border>
      <left style="thin">
        <color indexed="64"/>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64"/>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s>
  <cellStyleXfs count="75">
    <xf numFmtId="0" fontId="0" fillId="0" borderId="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2"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3"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20" fillId="6" borderId="0" applyNumberFormat="0" applyBorder="0" applyAlignment="0" applyProtection="0"/>
    <xf numFmtId="0" fontId="20" fillId="3" borderId="0" applyNumberFormat="0" applyBorder="0" applyAlignment="0" applyProtection="0"/>
    <xf numFmtId="0" fontId="20" fillId="9"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37" fontId="2" fillId="16" borderId="1" applyBorder="0" applyProtection="0">
      <alignment vertical="center"/>
    </xf>
    <xf numFmtId="0" fontId="21" fillId="17" borderId="0" applyNumberFormat="0" applyBorder="0" applyAlignment="0" applyProtection="0"/>
    <xf numFmtId="164" fontId="9" fillId="0" borderId="2">
      <protection locked="0"/>
    </xf>
    <xf numFmtId="0" fontId="3" fillId="18" borderId="0" applyBorder="0">
      <alignment horizontal="left" vertical="center" indent="1"/>
    </xf>
    <xf numFmtId="0" fontId="22" fillId="4" borderId="3" applyNumberFormat="0" applyAlignment="0" applyProtection="0"/>
    <xf numFmtId="0" fontId="23"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0" fillId="0" borderId="5"/>
    <xf numFmtId="4" fontId="9"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24" fillId="0" borderId="0" applyNumberFormat="0" applyFill="0" applyBorder="0" applyAlignment="0" applyProtection="0"/>
    <xf numFmtId="2" fontId="1" fillId="0" borderId="0" applyFont="0" applyFill="0" applyBorder="0" applyAlignment="0" applyProtection="0"/>
    <xf numFmtId="0" fontId="25" fillId="6" borderId="0" applyNumberFormat="0" applyBorder="0" applyAlignment="0" applyProtection="0"/>
    <xf numFmtId="4" fontId="9" fillId="21" borderId="5"/>
    <xf numFmtId="166" fontId="11" fillId="0" borderId="6"/>
    <xf numFmtId="37" fontId="4" fillId="22" borderId="2" applyBorder="0">
      <alignment horizontal="left" vertical="center" indent="1"/>
    </xf>
    <xf numFmtId="37" fontId="5" fillId="23" borderId="7" applyFill="0">
      <alignment vertical="center"/>
    </xf>
    <xf numFmtId="0" fontId="5" fillId="24" borderId="8" applyNumberFormat="0">
      <alignment horizontal="left" vertical="top" indent="1"/>
    </xf>
    <xf numFmtId="0" fontId="5" fillId="16" borderId="0" applyBorder="0">
      <alignment horizontal="left" vertical="center" indent="1"/>
    </xf>
    <xf numFmtId="0" fontId="5" fillId="0" borderId="8" applyNumberFormat="0" applyFill="0">
      <alignment horizontal="centerContinuous" vertical="top"/>
    </xf>
    <xf numFmtId="0" fontId="12" fillId="0" borderId="0" applyNumberFormat="0" applyFont="0" applyFill="0" applyAlignment="0" applyProtection="0"/>
    <xf numFmtId="0" fontId="13" fillId="0" borderId="0" applyNumberFormat="0" applyFont="0" applyFill="0" applyAlignment="0" applyProtection="0"/>
    <xf numFmtId="0" fontId="26" fillId="0" borderId="9" applyNumberFormat="0" applyFill="0" applyAlignment="0" applyProtection="0"/>
    <xf numFmtId="0" fontId="26" fillId="0" borderId="0" applyNumberFormat="0" applyFill="0" applyBorder="0" applyAlignment="0" applyProtection="0"/>
    <xf numFmtId="0" fontId="8" fillId="0" borderId="0" applyNumberFormat="0" applyFill="0" applyBorder="0" applyAlignment="0" applyProtection="0">
      <alignment vertical="top"/>
      <protection locked="0"/>
    </xf>
    <xf numFmtId="0" fontId="27" fillId="10" borderId="3" applyNumberFormat="0" applyAlignment="0" applyProtection="0"/>
    <xf numFmtId="166" fontId="11" fillId="0" borderId="10"/>
    <xf numFmtId="0" fontId="28" fillId="0" borderId="11" applyNumberFormat="0" applyFill="0" applyAlignment="0" applyProtection="0"/>
    <xf numFmtId="165" fontId="11" fillId="0" borderId="12"/>
    <xf numFmtId="0" fontId="29" fillId="7" borderId="0" applyNumberFormat="0" applyBorder="0" applyAlignment="0" applyProtection="0"/>
    <xf numFmtId="0" fontId="6" fillId="23" borderId="0">
      <alignment horizontal="left" wrapText="1" indent="1"/>
    </xf>
    <xf numFmtId="37" fontId="2" fillId="16" borderId="13" applyBorder="0">
      <alignment horizontal="left" vertical="center" indent="2"/>
    </xf>
    <xf numFmtId="0" fontId="14" fillId="0" borderId="0"/>
    <xf numFmtId="0" fontId="1" fillId="7" borderId="14" applyNumberFormat="0" applyFont="0" applyAlignment="0" applyProtection="0"/>
    <xf numFmtId="0" fontId="30" fillId="4" borderId="15" applyNumberFormat="0" applyAlignment="0" applyProtection="0"/>
    <xf numFmtId="173" fontId="15" fillId="25" borderId="16"/>
    <xf numFmtId="172" fontId="15" fillId="0" borderId="16" applyFont="0" applyFill="0" applyBorder="0" applyAlignment="0" applyProtection="0">
      <protection locked="0"/>
    </xf>
    <xf numFmtId="2" fontId="16" fillId="0" borderId="0">
      <protection locked="0"/>
    </xf>
    <xf numFmtId="0" fontId="1" fillId="26" borderId="0"/>
    <xf numFmtId="49" fontId="1" fillId="0" borderId="0" applyFont="0" applyFill="0" applyBorder="0" applyAlignment="0" applyProtection="0"/>
    <xf numFmtId="0" fontId="31" fillId="0" borderId="0" applyNumberFormat="0" applyFill="0" applyBorder="0" applyAlignment="0" applyProtection="0"/>
    <xf numFmtId="0" fontId="17" fillId="0" borderId="0">
      <alignment horizontal="right"/>
    </xf>
    <xf numFmtId="0" fontId="18"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2" fillId="0" borderId="0" applyNumberFormat="0" applyFill="0" applyBorder="0" applyAlignment="0" applyProtection="0"/>
  </cellStyleXfs>
  <cellXfs count="40">
    <xf numFmtId="0" fontId="0" fillId="0" borderId="0" xfId="0"/>
    <xf numFmtId="0" fontId="5" fillId="27" borderId="18" xfId="47" applyFont="1" applyFill="1" applyBorder="1" applyProtection="1">
      <alignment horizontal="centerContinuous" vertical="top"/>
      <protection hidden="1"/>
    </xf>
    <xf numFmtId="0" fontId="5" fillId="24" borderId="18" xfId="47" applyFont="1" applyFill="1" applyBorder="1" applyProtection="1">
      <alignment horizontal="centerContinuous" vertical="top"/>
      <protection hidden="1"/>
    </xf>
    <xf numFmtId="0" fontId="0" fillId="16" borderId="0" xfId="0" applyFill="1"/>
    <xf numFmtId="0" fontId="0" fillId="16" borderId="0" xfId="0" applyFill="1" applyBorder="1"/>
    <xf numFmtId="0" fontId="0" fillId="16" borderId="23" xfId="0" applyFill="1" applyBorder="1" applyAlignment="1" applyProtection="1">
      <alignment horizontal="left"/>
      <protection hidden="1"/>
    </xf>
    <xf numFmtId="0" fontId="0" fillId="16" borderId="24" xfId="0" applyFill="1" applyBorder="1" applyProtection="1">
      <protection hidden="1"/>
    </xf>
    <xf numFmtId="167" fontId="5" fillId="24" borderId="25" xfId="45" applyNumberFormat="1" applyBorder="1" applyProtection="1">
      <alignment horizontal="left" vertical="top" indent="1"/>
      <protection hidden="1"/>
    </xf>
    <xf numFmtId="167" fontId="5" fillId="24" borderId="2" xfId="45" applyNumberFormat="1" applyBorder="1" applyProtection="1">
      <alignment horizontal="left" vertical="top" indent="1"/>
      <protection hidden="1"/>
    </xf>
    <xf numFmtId="37" fontId="2" fillId="16" borderId="24" xfId="25" applyBorder="1" applyProtection="1">
      <alignment vertical="center"/>
      <protection hidden="1"/>
    </xf>
    <xf numFmtId="37" fontId="2" fillId="16" borderId="26" xfId="59" applyBorder="1" applyProtection="1">
      <alignment horizontal="left" vertical="center" indent="2"/>
      <protection hidden="1"/>
    </xf>
    <xf numFmtId="37" fontId="7" fillId="16" borderId="27" xfId="25" applyFont="1" applyBorder="1" applyProtection="1">
      <alignment vertical="center"/>
      <protection hidden="1"/>
    </xf>
    <xf numFmtId="37" fontId="2" fillId="16" borderId="26" xfId="59" applyFont="1" applyBorder="1" applyProtection="1">
      <alignment horizontal="left" vertical="center" indent="2"/>
      <protection hidden="1"/>
    </xf>
    <xf numFmtId="37" fontId="7" fillId="16" borderId="24" xfId="25" applyFont="1" applyBorder="1" applyProtection="1">
      <alignment vertical="center"/>
      <protection hidden="1"/>
    </xf>
    <xf numFmtId="37" fontId="2" fillId="16" borderId="28" xfId="59" applyBorder="1" applyProtection="1">
      <alignment horizontal="left" vertical="center" indent="2"/>
      <protection hidden="1"/>
    </xf>
    <xf numFmtId="37" fontId="2" fillId="16" borderId="29" xfId="25" applyBorder="1" applyProtection="1">
      <alignment vertical="center"/>
      <protection hidden="1"/>
    </xf>
    <xf numFmtId="0" fontId="5" fillId="16" borderId="2" xfId="46" applyBorder="1" applyProtection="1">
      <alignment horizontal="left" vertical="center" indent="1"/>
      <protection hidden="1"/>
    </xf>
    <xf numFmtId="37" fontId="2" fillId="16" borderId="30" xfId="25" applyBorder="1" applyProtection="1">
      <alignment vertical="center"/>
      <protection hidden="1"/>
    </xf>
    <xf numFmtId="37" fontId="2" fillId="16" borderId="31" xfId="59" applyFont="1" applyBorder="1" applyProtection="1">
      <alignment horizontal="left" vertical="center" indent="2"/>
      <protection hidden="1"/>
    </xf>
    <xf numFmtId="9" fontId="2" fillId="16" borderId="27" xfId="25" applyNumberFormat="1" applyBorder="1" applyProtection="1">
      <alignment vertical="center"/>
      <protection hidden="1"/>
    </xf>
    <xf numFmtId="37" fontId="2" fillId="16" borderId="31" xfId="59" applyFont="1" applyBorder="1" applyAlignment="1" applyProtection="1">
      <alignment horizontal="left" vertical="center" indent="2"/>
      <protection hidden="1"/>
    </xf>
    <xf numFmtId="37" fontId="5" fillId="16" borderId="32" xfId="44" applyFill="1" applyBorder="1" applyProtection="1">
      <alignment vertical="center"/>
      <protection hidden="1"/>
    </xf>
    <xf numFmtId="39" fontId="2" fillId="16" borderId="27" xfId="25" applyNumberFormat="1" applyFont="1" applyBorder="1" applyProtection="1">
      <alignment vertical="center"/>
      <protection hidden="1"/>
    </xf>
    <xf numFmtId="174" fontId="2" fillId="16" borderId="27" xfId="25" applyNumberFormat="1" applyBorder="1" applyProtection="1">
      <alignment vertical="center"/>
      <protection hidden="1"/>
    </xf>
    <xf numFmtId="37" fontId="2" fillId="16" borderId="33" xfId="59" applyFont="1" applyBorder="1" applyProtection="1">
      <alignment horizontal="left" vertical="center" indent="2"/>
      <protection hidden="1"/>
    </xf>
    <xf numFmtId="174" fontId="2" fillId="16" borderId="34" xfId="25" applyNumberFormat="1" applyBorder="1" applyProtection="1">
      <alignment vertical="center"/>
      <protection hidden="1"/>
    </xf>
    <xf numFmtId="0" fontId="0" fillId="0" borderId="0" xfId="0" applyFill="1"/>
    <xf numFmtId="0" fontId="0" fillId="0" borderId="0" xfId="0" applyAlignment="1">
      <alignment horizontal="centerContinuous" vertical="center"/>
    </xf>
    <xf numFmtId="0" fontId="33" fillId="28" borderId="19" xfId="0" applyFont="1" applyFill="1" applyBorder="1" applyProtection="1">
      <protection hidden="1"/>
    </xf>
    <xf numFmtId="0" fontId="33" fillId="28" borderId="20" xfId="0" applyFont="1" applyFill="1" applyBorder="1" applyProtection="1">
      <protection hidden="1"/>
    </xf>
    <xf numFmtId="0" fontId="33" fillId="28" borderId="21" xfId="0" applyFont="1" applyFill="1" applyBorder="1" applyProtection="1">
      <protection hidden="1"/>
    </xf>
    <xf numFmtId="0" fontId="35" fillId="28" borderId="22" xfId="28" applyFont="1" applyFill="1" applyBorder="1" applyProtection="1">
      <alignment horizontal="left" vertical="center" indent="1"/>
      <protection hidden="1"/>
    </xf>
    <xf numFmtId="167" fontId="4" fillId="29" borderId="2" xfId="45" applyNumberFormat="1" applyFont="1" applyFill="1" applyBorder="1" applyProtection="1">
      <alignment horizontal="left" vertical="top" indent="1"/>
      <protection hidden="1"/>
    </xf>
    <xf numFmtId="0" fontId="36" fillId="28" borderId="35" xfId="28" applyFont="1" applyFill="1" applyBorder="1" applyAlignment="1" applyProtection="1">
      <alignment horizontal="right" vertical="center"/>
      <protection hidden="1"/>
    </xf>
    <xf numFmtId="0" fontId="36" fillId="28" borderId="36" xfId="28" applyFont="1" applyFill="1" applyBorder="1" applyAlignment="1" applyProtection="1">
      <alignment horizontal="right" vertical="center"/>
      <protection hidden="1"/>
    </xf>
    <xf numFmtId="0" fontId="34" fillId="28" borderId="37" xfId="58" applyFont="1" applyFill="1" applyBorder="1" applyAlignment="1" applyProtection="1">
      <alignment horizontal="left" wrapText="1" indent="1"/>
      <protection hidden="1"/>
    </xf>
    <xf numFmtId="0" fontId="34" fillId="28" borderId="0" xfId="58" applyFont="1" applyFill="1" applyBorder="1" applyAlignment="1" applyProtection="1">
      <alignment horizontal="left" wrapText="1" indent="1"/>
      <protection hidden="1"/>
    </xf>
    <xf numFmtId="0" fontId="34" fillId="28" borderId="38" xfId="58" applyFont="1" applyFill="1" applyBorder="1" applyAlignment="1" applyProtection="1">
      <alignment horizontal="left" wrapText="1" indent="1"/>
      <protection hidden="1"/>
    </xf>
    <xf numFmtId="0" fontId="8" fillId="0" borderId="0" xfId="52" applyFont="1" applyAlignment="1" applyProtection="1">
      <alignment horizontal="center" vertical="center"/>
    </xf>
    <xf numFmtId="0" fontId="8"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123825</xdr:colOff>
      <xdr:row>2</xdr:row>
      <xdr:rowOff>0</xdr:rowOff>
    </xdr:to>
    <xdr:sp macro="" textlink="">
      <xdr:nvSpPr>
        <xdr:cNvPr id="1025" name="Rectangle 1"/>
        <xdr:cNvSpPr>
          <a:spLocks noChangeArrowheads="1"/>
        </xdr:cNvSpPr>
      </xdr:nvSpPr>
      <xdr:spPr bwMode="auto">
        <a:xfrm>
          <a:off x="0" y="0"/>
          <a:ext cx="238125" cy="180975"/>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autoPageBreaks="0" fitToPage="1"/>
  </sheetPr>
  <dimension ref="B1:H42"/>
  <sheetViews>
    <sheetView showGridLines="0" showRowColHeaders="0" tabSelected="1" zoomScaleNormal="100" workbookViewId="0"/>
  </sheetViews>
  <sheetFormatPr defaultRowHeight="12.75" x14ac:dyDescent="0.2"/>
  <cols>
    <col min="1" max="1" width="1.7109375" customWidth="1"/>
    <col min="2" max="2" width="12.7109375" style="26" customWidth="1"/>
    <col min="3" max="3" width="26.140625" customWidth="1"/>
    <col min="4" max="8" width="12.7109375" customWidth="1"/>
  </cols>
  <sheetData>
    <row r="1" spans="2:7" ht="1.5" customHeight="1" x14ac:dyDescent="0.2">
      <c r="B1"/>
    </row>
    <row r="2" spans="2:7" x14ac:dyDescent="0.2">
      <c r="B2" s="3"/>
      <c r="C2" s="4"/>
      <c r="D2" s="4"/>
      <c r="E2" s="4"/>
      <c r="F2" s="4"/>
      <c r="G2" s="4"/>
    </row>
    <row r="3" spans="2:7" x14ac:dyDescent="0.2">
      <c r="B3" s="3"/>
      <c r="C3" s="28"/>
      <c r="D3" s="29"/>
      <c r="E3" s="29"/>
      <c r="F3" s="29"/>
      <c r="G3" s="30"/>
    </row>
    <row r="4" spans="2:7" ht="20.25" x14ac:dyDescent="0.3">
      <c r="B4" s="3"/>
      <c r="C4" s="35" t="s">
        <v>28</v>
      </c>
      <c r="D4" s="36"/>
      <c r="E4" s="36"/>
      <c r="F4" s="36"/>
      <c r="G4" s="37"/>
    </row>
    <row r="5" spans="2:7" x14ac:dyDescent="0.2">
      <c r="B5" s="3"/>
      <c r="C5" s="31"/>
      <c r="D5" s="33"/>
      <c r="E5" s="33"/>
      <c r="F5" s="33"/>
      <c r="G5" s="34"/>
    </row>
    <row r="6" spans="2:7" x14ac:dyDescent="0.2">
      <c r="B6" s="4"/>
      <c r="C6" s="5"/>
      <c r="D6" s="6"/>
      <c r="E6" s="6"/>
      <c r="F6" s="6"/>
      <c r="G6" s="6"/>
    </row>
    <row r="7" spans="2:7" ht="13.5" thickBot="1" x14ac:dyDescent="0.25">
      <c r="B7" s="4"/>
      <c r="C7" s="7"/>
      <c r="D7" s="2">
        <v>2006</v>
      </c>
      <c r="E7" s="1">
        <f>D7+1</f>
        <v>2007</v>
      </c>
      <c r="F7" s="1">
        <f>E7+1</f>
        <v>2008</v>
      </c>
      <c r="G7" s="1">
        <f>F7+1</f>
        <v>2009</v>
      </c>
    </row>
    <row r="8" spans="2:7" x14ac:dyDescent="0.2">
      <c r="B8" s="4"/>
      <c r="C8" s="8"/>
      <c r="D8" s="9"/>
      <c r="E8" s="9"/>
      <c r="F8" s="9"/>
      <c r="G8" s="9"/>
    </row>
    <row r="9" spans="2:7" x14ac:dyDescent="0.2">
      <c r="B9" s="4"/>
      <c r="C9" s="32" t="s">
        <v>0</v>
      </c>
      <c r="D9" s="9"/>
      <c r="E9" s="9"/>
      <c r="F9" s="9"/>
      <c r="G9" s="9"/>
    </row>
    <row r="10" spans="2:7" x14ac:dyDescent="0.2">
      <c r="B10" s="4"/>
      <c r="C10" s="10" t="s">
        <v>1</v>
      </c>
      <c r="D10" s="11">
        <v>451000</v>
      </c>
      <c r="E10" s="11">
        <v>464530</v>
      </c>
      <c r="F10" s="11">
        <v>478465.9</v>
      </c>
      <c r="G10" s="11">
        <v>492819.87700000004</v>
      </c>
    </row>
    <row r="11" spans="2:7" x14ac:dyDescent="0.2">
      <c r="B11" s="4"/>
      <c r="C11" s="12" t="s">
        <v>2</v>
      </c>
      <c r="D11" s="11">
        <v>1200</v>
      </c>
      <c r="E11" s="11">
        <v>3200</v>
      </c>
      <c r="F11" s="11">
        <v>3000</v>
      </c>
      <c r="G11" s="11">
        <v>3400</v>
      </c>
    </row>
    <row r="12" spans="2:7" x14ac:dyDescent="0.2">
      <c r="B12" s="4"/>
      <c r="C12" s="12" t="s">
        <v>3</v>
      </c>
      <c r="D12" s="11">
        <v>350000</v>
      </c>
      <c r="E12" s="11">
        <v>360500</v>
      </c>
      <c r="F12" s="11">
        <v>371315</v>
      </c>
      <c r="G12" s="11">
        <v>382454.45</v>
      </c>
    </row>
    <row r="13" spans="2:7" x14ac:dyDescent="0.2">
      <c r="B13" s="4"/>
      <c r="C13" s="12" t="s">
        <v>4</v>
      </c>
      <c r="D13" s="11">
        <v>1212200</v>
      </c>
      <c r="E13" s="11">
        <v>1250530</v>
      </c>
      <c r="F13" s="11">
        <v>1287749.8999999999</v>
      </c>
      <c r="G13" s="11">
        <v>1326692.3970000001</v>
      </c>
    </row>
    <row r="14" spans="2:7" x14ac:dyDescent="0.2">
      <c r="B14" s="4"/>
      <c r="C14" s="12" t="s">
        <v>5</v>
      </c>
      <c r="D14" s="11">
        <v>2055000</v>
      </c>
      <c r="E14" s="11">
        <v>2115900</v>
      </c>
      <c r="F14" s="11">
        <v>2178627</v>
      </c>
      <c r="G14" s="11">
        <v>2243235.81</v>
      </c>
    </row>
    <row r="15" spans="2:7" x14ac:dyDescent="0.2">
      <c r="B15" s="4"/>
      <c r="C15" s="12" t="s">
        <v>6</v>
      </c>
      <c r="D15" s="11">
        <v>936000</v>
      </c>
      <c r="E15" s="11">
        <v>964080</v>
      </c>
      <c r="F15" s="11">
        <v>993002.4</v>
      </c>
      <c r="G15" s="11">
        <v>1022792.4719999998</v>
      </c>
    </row>
    <row r="16" spans="2:7" x14ac:dyDescent="0.2">
      <c r="B16" s="4"/>
      <c r="C16" s="12" t="s">
        <v>7</v>
      </c>
      <c r="D16" s="11">
        <v>780200</v>
      </c>
      <c r="E16" s="11">
        <v>807850</v>
      </c>
      <c r="F16" s="11">
        <v>834070</v>
      </c>
      <c r="G16" s="11">
        <v>861681.9</v>
      </c>
    </row>
    <row r="17" spans="2:7" x14ac:dyDescent="0.2">
      <c r="B17" s="4"/>
      <c r="C17" s="12" t="s">
        <v>8</v>
      </c>
      <c r="D17" s="11">
        <v>1551000</v>
      </c>
      <c r="E17" s="11">
        <v>1594500</v>
      </c>
      <c r="F17" s="11">
        <v>1639305</v>
      </c>
      <c r="G17" s="11">
        <v>1685454.15</v>
      </c>
    </row>
    <row r="18" spans="2:7" x14ac:dyDescent="0.2">
      <c r="B18" s="4"/>
      <c r="C18" s="8"/>
      <c r="D18" s="13"/>
      <c r="E18" s="13"/>
      <c r="F18" s="13"/>
      <c r="G18" s="13"/>
    </row>
    <row r="19" spans="2:7" x14ac:dyDescent="0.2">
      <c r="B19" s="4"/>
      <c r="C19" s="32" t="s">
        <v>9</v>
      </c>
      <c r="D19" s="13"/>
      <c r="E19" s="13"/>
      <c r="F19" s="13"/>
      <c r="G19" s="13"/>
    </row>
    <row r="20" spans="2:7" x14ac:dyDescent="0.2">
      <c r="B20" s="4"/>
      <c r="C20" s="12" t="s">
        <v>10</v>
      </c>
      <c r="D20" s="11">
        <v>2010000</v>
      </c>
      <c r="E20" s="11">
        <v>2060000</v>
      </c>
      <c r="F20" s="11">
        <v>2121800</v>
      </c>
      <c r="G20" s="11">
        <v>2391800</v>
      </c>
    </row>
    <row r="21" spans="2:7" x14ac:dyDescent="0.2">
      <c r="B21" s="4"/>
      <c r="C21" s="12" t="s">
        <v>11</v>
      </c>
      <c r="D21" s="11">
        <v>1065000</v>
      </c>
      <c r="E21" s="11">
        <v>1086650</v>
      </c>
      <c r="F21" s="11">
        <v>1119249.5</v>
      </c>
      <c r="G21" s="11">
        <v>1270899.5</v>
      </c>
    </row>
    <row r="22" spans="2:7" x14ac:dyDescent="0.2">
      <c r="B22" s="4"/>
      <c r="C22" s="12" t="s">
        <v>12</v>
      </c>
      <c r="D22" s="11">
        <v>317133</v>
      </c>
      <c r="E22" s="11">
        <v>320766.99</v>
      </c>
      <c r="F22" s="11">
        <v>324509.99970000022</v>
      </c>
      <c r="G22" s="11">
        <v>328149.99970000022</v>
      </c>
    </row>
    <row r="23" spans="2:7" x14ac:dyDescent="0.2">
      <c r="B23" s="4"/>
      <c r="C23" s="12" t="s">
        <v>13</v>
      </c>
      <c r="D23" s="11">
        <v>764117</v>
      </c>
      <c r="E23" s="11">
        <v>782620.51</v>
      </c>
      <c r="F23" s="11">
        <v>811979.12529999972</v>
      </c>
      <c r="G23" s="11">
        <v>960976.62529999972</v>
      </c>
    </row>
    <row r="24" spans="2:7" x14ac:dyDescent="0.2">
      <c r="B24" s="4"/>
      <c r="C24" s="12" t="s">
        <v>14</v>
      </c>
      <c r="D24" s="11">
        <v>615554</v>
      </c>
      <c r="E24" s="11">
        <v>633476.62</v>
      </c>
      <c r="F24" s="11">
        <v>659056.91859999974</v>
      </c>
      <c r="G24" s="11">
        <v>798347.52859999973</v>
      </c>
    </row>
    <row r="25" spans="2:7" x14ac:dyDescent="0.2">
      <c r="B25" s="4"/>
      <c r="C25" s="14"/>
      <c r="D25" s="15"/>
      <c r="E25" s="15"/>
      <c r="F25" s="15"/>
      <c r="G25" s="15"/>
    </row>
    <row r="26" spans="2:7" x14ac:dyDescent="0.2">
      <c r="B26" s="4"/>
      <c r="C26" s="16" t="s">
        <v>15</v>
      </c>
      <c r="D26" s="9"/>
      <c r="E26" s="9"/>
      <c r="F26" s="9"/>
      <c r="G26" s="9"/>
    </row>
    <row r="27" spans="2:7" x14ac:dyDescent="0.2">
      <c r="B27" s="4"/>
      <c r="C27" s="8"/>
      <c r="D27" s="9"/>
      <c r="E27" s="9"/>
      <c r="F27" s="9"/>
      <c r="G27" s="9"/>
    </row>
    <row r="28" spans="2:7" x14ac:dyDescent="0.2">
      <c r="B28" s="4"/>
      <c r="C28" s="32" t="s">
        <v>16</v>
      </c>
      <c r="D28" s="17"/>
      <c r="E28" s="17"/>
      <c r="F28" s="17"/>
      <c r="G28" s="17"/>
    </row>
    <row r="29" spans="2:7" x14ac:dyDescent="0.2">
      <c r="B29" s="4"/>
      <c r="C29" s="18" t="s">
        <v>17</v>
      </c>
      <c r="D29" s="19">
        <f>IF(D17 &lt;&gt; 0, D24/D17, 0)</f>
        <v>0.39687556415215991</v>
      </c>
      <c r="E29" s="19">
        <f>IF(E17 &lt;&gt; 0, E24/E17, 0)</f>
        <v>0.39728856694888681</v>
      </c>
      <c r="F29" s="19">
        <f>IF(F17 &lt;&gt; 0, F24/F17, 0)</f>
        <v>0.40203434906866004</v>
      </c>
      <c r="G29" s="19">
        <f>IF(G17 &lt;&gt; 0, G24/G17, 0)</f>
        <v>0.47366908711221828</v>
      </c>
    </row>
    <row r="30" spans="2:7" x14ac:dyDescent="0.2">
      <c r="B30" s="4"/>
      <c r="C30" s="18" t="s">
        <v>18</v>
      </c>
      <c r="D30" s="19">
        <f>IF(D13+D14&lt;&gt;0,D24/(D13+D14),0)</f>
        <v>0.18840413809990206</v>
      </c>
      <c r="E30" s="19">
        <f>IF(E13+E14&lt;&gt;0,E24/(E13+E14),0)</f>
        <v>0.18817460039270087</v>
      </c>
      <c r="F30" s="19">
        <f>IF(F13+F14&lt;&gt;0,F24/(F13+F14),0)</f>
        <v>0.19012846485331694</v>
      </c>
      <c r="G30" s="19">
        <f>IF(G13+G14&lt;&gt;0,G24/(G13+G14),0)</f>
        <v>0.2236312559548343</v>
      </c>
    </row>
    <row r="31" spans="2:7" x14ac:dyDescent="0.2">
      <c r="B31" s="4"/>
      <c r="C31" s="18" t="s">
        <v>19</v>
      </c>
      <c r="D31" s="19">
        <f>IF(D20&lt;&gt;0,D24/D20,0)</f>
        <v>0.30624577114427859</v>
      </c>
      <c r="E31" s="19">
        <f>IF(E20&lt;&gt;0,E24/E20,0)</f>
        <v>0.30751292233009708</v>
      </c>
      <c r="F31" s="19">
        <f>IF(F20&lt;&gt;0,F24/F20,0)</f>
        <v>0.31061217767932875</v>
      </c>
      <c r="G31" s="19">
        <f>IF(G20&lt;&gt;0,G24/G20,0)</f>
        <v>0.33378523647462149</v>
      </c>
    </row>
    <row r="32" spans="2:7" x14ac:dyDescent="0.2">
      <c r="B32" s="4"/>
      <c r="C32" s="20" t="s">
        <v>20</v>
      </c>
      <c r="D32" s="19">
        <f>IF(D20&lt;&gt;0,D21/D20,0)</f>
        <v>0.52985074626865669</v>
      </c>
      <c r="E32" s="19">
        <f>IF(E20&lt;&gt;0,E21/E20,0)</f>
        <v>0.52749999999999997</v>
      </c>
      <c r="F32" s="19">
        <f>IF(F20&lt;&gt;0,F21/F20,0)</f>
        <v>0.52749999999999997</v>
      </c>
      <c r="G32" s="19">
        <f>IF(G20&lt;&gt;0,G21/G20,0)</f>
        <v>0.53135692783677568</v>
      </c>
    </row>
    <row r="33" spans="2:8" x14ac:dyDescent="0.2">
      <c r="B33" s="4"/>
      <c r="C33" s="18" t="s">
        <v>21</v>
      </c>
      <c r="D33" s="19">
        <f>IF(D13+D14&lt;&gt;0,D20/(D13+D14),0)</f>
        <v>0.61520568070519099</v>
      </c>
      <c r="E33" s="19">
        <f>IF(E13+E14&lt;&gt;0,E20/(E13+E14),0)</f>
        <v>0.61192420457279673</v>
      </c>
      <c r="F33" s="19">
        <f>IF(F13+F14&lt;&gt;0,F20/(F13+F14),0)</f>
        <v>0.61210885636815782</v>
      </c>
      <c r="G33" s="19">
        <f>IF(G13+G14&lt;&gt;0,G20/(G13+G14),0)</f>
        <v>0.66998546225946543</v>
      </c>
    </row>
    <row r="34" spans="2:8" x14ac:dyDescent="0.2">
      <c r="B34" s="4"/>
      <c r="C34" s="21"/>
      <c r="D34" s="15"/>
      <c r="E34" s="15"/>
      <c r="F34" s="15"/>
      <c r="G34" s="15"/>
    </row>
    <row r="35" spans="2:8" x14ac:dyDescent="0.2">
      <c r="B35" s="4"/>
      <c r="C35" s="32" t="s">
        <v>22</v>
      </c>
      <c r="D35" s="17"/>
      <c r="E35" s="17"/>
      <c r="F35" s="17"/>
      <c r="G35" s="17"/>
    </row>
    <row r="36" spans="2:8" x14ac:dyDescent="0.2">
      <c r="B36" s="4"/>
      <c r="C36" s="18" t="s">
        <v>23</v>
      </c>
      <c r="D36" s="22">
        <f>IF(D15&lt;&gt;0,D13/D15,0)</f>
        <v>1.2950854700854701</v>
      </c>
      <c r="E36" s="22">
        <f>IF(E15&lt;&gt;0,E13/E15,0)</f>
        <v>1.2971226454236162</v>
      </c>
      <c r="F36" s="22">
        <f>IF(F15&lt;&gt;0,F13/F15,0)</f>
        <v>1.2968245595378218</v>
      </c>
      <c r="G36" s="22">
        <f>IF(G15&lt;&gt;0,G13/G15,0)</f>
        <v>1.2971276513267105</v>
      </c>
    </row>
    <row r="37" spans="2:8" x14ac:dyDescent="0.2">
      <c r="B37" s="4"/>
      <c r="C37" s="18" t="s">
        <v>24</v>
      </c>
      <c r="D37" s="22">
        <f>IF(D15&lt;&gt;0,(D10+D11+D12)/D15,0)</f>
        <v>0.857051282051282</v>
      </c>
      <c r="E37" s="22">
        <f>IF(E15&lt;&gt;0,(E10+E11+E12)/E15,0)</f>
        <v>0.85908845738942829</v>
      </c>
      <c r="F37" s="22">
        <f>IF(F15&lt;&gt;0,(F10+F11+F12)/F15,0)</f>
        <v>0.8587903715036338</v>
      </c>
      <c r="G37" s="22">
        <f>IF(G15&lt;&gt;0,(G10+G11+G12)/G15,0)</f>
        <v>0.85909346329252234</v>
      </c>
    </row>
    <row r="38" spans="2:8" x14ac:dyDescent="0.2">
      <c r="B38" s="4"/>
      <c r="C38" s="18" t="s">
        <v>25</v>
      </c>
      <c r="D38" s="19">
        <f>IF(D17&lt;&gt;0,(D13+D14)/D17,0)</f>
        <v>2.1065119277885236</v>
      </c>
      <c r="E38" s="19">
        <f>IF(E17&lt;&gt;0,(E13+E14)/E17,0)</f>
        <v>2.1112762621511445</v>
      </c>
      <c r="F38" s="19">
        <f>IF(F17&lt;&gt;0,(F13+F14)/F17,0)</f>
        <v>2.1145405522462264</v>
      </c>
      <c r="G38" s="19">
        <f>IF(G17&lt;&gt;0,(G13+G14)/G17,0)</f>
        <v>2.1180808786759346</v>
      </c>
    </row>
    <row r="39" spans="2:8" x14ac:dyDescent="0.2">
      <c r="B39" s="4"/>
      <c r="C39" s="18" t="s">
        <v>26</v>
      </c>
      <c r="D39" s="23">
        <f>IF(D16+D17&lt;&gt;0,D16/(D16+D17),0)</f>
        <v>0.33467741935483869</v>
      </c>
      <c r="E39" s="23">
        <f>IF(E16+E17&lt;&gt;0,E16/(E16+E17),0)</f>
        <v>0.33627489749620165</v>
      </c>
      <c r="F39" s="23">
        <f>IF(F16+F17&lt;&gt;0,F16/(F16+F17),0)</f>
        <v>0.33721938646586141</v>
      </c>
      <c r="G39" s="23">
        <f>IF(G16+G17&lt;&gt;0,G16/(G16+G17),0)</f>
        <v>0.33829441501564084</v>
      </c>
    </row>
    <row r="40" spans="2:8" x14ac:dyDescent="0.2">
      <c r="B40" s="4"/>
      <c r="C40" s="24" t="s">
        <v>27</v>
      </c>
      <c r="D40" s="25">
        <f>IF(D17&lt;&gt;0,(D15+D16)/D17,0)</f>
        <v>1.1065119277885236</v>
      </c>
      <c r="E40" s="25">
        <f>IF(E17&lt;&gt;0,(E15+E16)/E17,0)</f>
        <v>1.1112762621511445</v>
      </c>
      <c r="F40" s="25">
        <f>IF(F17&lt;&gt;0,(F15+F16)/F17,0)</f>
        <v>1.1145408572535311</v>
      </c>
      <c r="G40" s="25">
        <f>IF(G17&lt;&gt;0,(G15+G16)/G17,0)</f>
        <v>1.1180810655691822</v>
      </c>
    </row>
    <row r="41" spans="2:8" x14ac:dyDescent="0.2">
      <c r="B41" s="4"/>
      <c r="C41" s="4"/>
      <c r="D41" s="4"/>
      <c r="E41" s="4"/>
      <c r="F41" s="4"/>
      <c r="G41" s="4"/>
    </row>
    <row r="42" spans="2:8" x14ac:dyDescent="0.2">
      <c r="C42" s="38"/>
      <c r="D42" s="39"/>
      <c r="E42" s="39"/>
      <c r="F42" s="39"/>
      <c r="G42" s="39"/>
      <c r="H42" s="27"/>
    </row>
  </sheetData>
  <mergeCells count="3">
    <mergeCell ref="D5:G5"/>
    <mergeCell ref="C4:G4"/>
    <mergeCell ref="C42:G42"/>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B613264-5899-4D61-B6AD-E74070772E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Ratio Analysis</vt:lpstr>
      <vt:lpstr>'Ratio Analysis'!Print_Area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2014-10-25T21:15:59Z</dcterms:created>
  <dcterms:modified xsi:type="dcterms:W3CDTF">2014-10-25T21:16:00Z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TC018773489991</vt:lpwstr>
  </property>
</Properties>
</file>