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240" yWindow="120" windowWidth="14940" windowHeight="9225"/>
  </bookViews>
  <sheets>
    <sheet name="Intro" sheetId="10" r:id="rId1"/>
    <sheet name="Summary" sheetId="1" r:id="rId2"/>
    <sheet name="Formulas" sheetId="2" r:id="rId3"/>
    <sheet name="Plot Vars" sheetId="3" state="hidden" r:id="rId4"/>
    <sheet name="(Compute)" sheetId="4" state="hidden" r:id="rId5"/>
    <sheet name="(FnCalls 1)" sheetId="5" state="hidden" r:id="rId6"/>
    <sheet name="(Tables)" sheetId="6" state="hidden" r:id="rId7"/>
    <sheet name="Labels" sheetId="7" r:id="rId8"/>
    <sheet name="(Ranges)" sheetId="8" state="hidden" r:id="rId9"/>
    <sheet name="(Import)" sheetId="9" state="hidden" r:id="rId10"/>
  </sheets>
  <definedNames>
    <definedName name="Model_Start_Date">Labels!$B$4</definedName>
    <definedName name="_xlnm.Print_Titles" localSheetId="0">Intro!$1:$4</definedName>
    <definedName name="Products_Dim">'Plot Vars'!$B$34:$B$35</definedName>
    <definedName name="Revenue_HistPlan_Date">'(Compute)'!$B$6:$G$6</definedName>
    <definedName name="Revenue_HistPlan_Products">'Plot Vars'!$B$14:$G$14</definedName>
    <definedName name="Revenue_HistPlan_Products_Product_1">'Plot Vars'!$B$9:$G$9</definedName>
    <definedName name="Revenue_HistPlan_Products_Product_1_Sales_Channels">'Plot Vars'!$B$9:$G$9</definedName>
    <definedName name="Revenue_HistPlan_Products_Product_1_Sales_Channels_Channel_1">'Plot Vars'!$B$7:$G$7</definedName>
    <definedName name="Revenue_HistPlan_Products_Product_1_Sales_Channels_Channel_2">'Plot Vars'!$B$8:$G$8</definedName>
    <definedName name="Revenue_HistPlan_Products_Product_2">'Plot Vars'!$B$13:$G$13</definedName>
    <definedName name="Revenue_HistPlan_Products_Product_2_Sales_Channels">'Plot Vars'!$B$13:$G$13</definedName>
    <definedName name="Revenue_HistPlan_Products_Product_2_Sales_Channels_Channel_1">'Plot Vars'!$B$11:$G$11</definedName>
    <definedName name="Revenue_HistPlan_Products_Product_2_Sales_Channels_Channel_2">'Plot Vars'!$B$12:$G$12</definedName>
    <definedName name="Revenue_HistPlan_Time_Period">'(Compute)'!$B$9:$G$9</definedName>
    <definedName name="Revenue_Plan_tsum_plt">'Plot Vars'!$C$34:$C$35</definedName>
    <definedName name="Sales_Units_HistPlan_Date">'(Compute)'!$B$12:$G$12</definedName>
    <definedName name="Sales_Units_HistPlan_Products">'Plot Vars'!$B$28:$G$28</definedName>
    <definedName name="Sales_Units_HistPlan_Products_Product_1">'Plot Vars'!$B$23:$G$23</definedName>
    <definedName name="Sales_Units_HistPlan_Products_Product_1_Sales_Channels">'Plot Vars'!$B$23:$G$23</definedName>
    <definedName name="Sales_Units_HistPlan_Products_Product_1_Sales_Channels_Channel_1">'Plot Vars'!$B$21:$G$21</definedName>
    <definedName name="Sales_Units_HistPlan_Products_Product_1_Sales_Channels_Channel_2">'Plot Vars'!$B$22:$G$22</definedName>
    <definedName name="Sales_Units_HistPlan_Products_Product_2">'Plot Vars'!$B$27:$G$27</definedName>
    <definedName name="Sales_Units_HistPlan_Products_Product_2_Sales_Channels">'Plot Vars'!$B$27:$G$27</definedName>
    <definedName name="Sales_Units_HistPlan_Products_Product_2_Sales_Channels_Channel_1">'Plot Vars'!$B$25:$G$25</definedName>
    <definedName name="Sales_Units_HistPlan_Products_Product_2_Sales_Channels_Channel_2">'Plot Vars'!$B$26:$G$26</definedName>
    <definedName name="Sales_Units_HistPlan_Time_Period">'(Compute)'!$B$15:$G$15</definedName>
    <definedName name="Sales_Units_Plan_tsum_plt">'Plot Vars'!$D$34:$D$35</definedName>
  </definedNames>
  <calcPr calcId="152511"/>
</workbook>
</file>

<file path=xl/calcChain.xml><?xml version="1.0" encoding="utf-8"?>
<calcChain xmlns="http://schemas.openxmlformats.org/spreadsheetml/2006/main">
  <c r="A1" i="1" l="1"/>
  <c r="A2" i="1"/>
  <c r="A3" i="1"/>
  <c r="A4" i="1"/>
  <c r="A5" i="1"/>
  <c r="A8" i="1"/>
  <c r="E8" i="1"/>
  <c r="A9" i="1"/>
  <c r="E9" i="1"/>
  <c r="A10" i="1"/>
  <c r="B10" i="1"/>
  <c r="C10" i="1" s="1"/>
  <c r="E10" i="1"/>
  <c r="A11" i="1"/>
  <c r="B11" i="1"/>
  <c r="C11" i="1" s="1"/>
  <c r="E11" i="1"/>
  <c r="A12" i="1"/>
  <c r="B12" i="1"/>
  <c r="E12" i="1"/>
  <c r="F12" i="1"/>
  <c r="G12" i="1"/>
  <c r="G27" i="1" s="1"/>
  <c r="H12" i="1"/>
  <c r="I12" i="1"/>
  <c r="A13" i="1"/>
  <c r="E13" i="1"/>
  <c r="A14" i="1"/>
  <c r="B14" i="1"/>
  <c r="C14" i="1" s="1"/>
  <c r="E14" i="1"/>
  <c r="A15" i="1"/>
  <c r="B15" i="1"/>
  <c r="C15" i="1" s="1"/>
  <c r="E15" i="1"/>
  <c r="A16" i="1"/>
  <c r="B16" i="1"/>
  <c r="E16" i="1"/>
  <c r="F16" i="1"/>
  <c r="F17" i="1" s="1"/>
  <c r="G16" i="1"/>
  <c r="H16" i="1"/>
  <c r="H31" i="1" s="1"/>
  <c r="I16" i="1"/>
  <c r="A17" i="1"/>
  <c r="E17" i="1"/>
  <c r="I17" i="1"/>
  <c r="I35" i="1" s="1"/>
  <c r="A18" i="1"/>
  <c r="B18" i="1"/>
  <c r="E18" i="1"/>
  <c r="F18" i="1"/>
  <c r="F33" i="1" s="1"/>
  <c r="G18" i="1"/>
  <c r="H18" i="1"/>
  <c r="I18" i="1"/>
  <c r="A19" i="1"/>
  <c r="B19" i="1"/>
  <c r="E19" i="1"/>
  <c r="F19" i="1"/>
  <c r="G19" i="1"/>
  <c r="H19" i="1"/>
  <c r="I19" i="1"/>
  <c r="A20" i="1"/>
  <c r="E20" i="1"/>
  <c r="I20" i="1"/>
  <c r="A23" i="1"/>
  <c r="E23" i="1"/>
  <c r="A24" i="1"/>
  <c r="E24" i="1"/>
  <c r="A25" i="1"/>
  <c r="B25" i="1"/>
  <c r="C25" i="1" s="1"/>
  <c r="E25" i="1"/>
  <c r="F25" i="1"/>
  <c r="G25" i="1"/>
  <c r="H25" i="1"/>
  <c r="I25" i="1"/>
  <c r="A26" i="1"/>
  <c r="B26" i="1"/>
  <c r="C26" i="1" s="1"/>
  <c r="E26" i="1"/>
  <c r="F26" i="1"/>
  <c r="G26" i="1"/>
  <c r="H26" i="1"/>
  <c r="I26" i="1"/>
  <c r="A27" i="1"/>
  <c r="E27" i="1"/>
  <c r="F27" i="1"/>
  <c r="H27" i="1"/>
  <c r="I27" i="1"/>
  <c r="A28" i="1"/>
  <c r="E28" i="1"/>
  <c r="A29" i="1"/>
  <c r="B29" i="1"/>
  <c r="C29" i="1" s="1"/>
  <c r="E29" i="1"/>
  <c r="F29" i="1"/>
  <c r="G29" i="1"/>
  <c r="H29" i="1"/>
  <c r="I29" i="1"/>
  <c r="A30" i="1"/>
  <c r="B30" i="1"/>
  <c r="C30" i="1" s="1"/>
  <c r="E30" i="1"/>
  <c r="F30" i="1"/>
  <c r="G30" i="1"/>
  <c r="H30" i="1"/>
  <c r="I30" i="1"/>
  <c r="A31" i="1"/>
  <c r="E31" i="1"/>
  <c r="F31" i="1"/>
  <c r="G31" i="1"/>
  <c r="I31" i="1"/>
  <c r="A32" i="1"/>
  <c r="E32" i="1"/>
  <c r="A33" i="1"/>
  <c r="E33" i="1"/>
  <c r="G33" i="1"/>
  <c r="H33" i="1"/>
  <c r="I33" i="1"/>
  <c r="A34" i="1"/>
  <c r="E34" i="1"/>
  <c r="F34" i="1"/>
  <c r="G34" i="1"/>
  <c r="H34" i="1"/>
  <c r="I34" i="1"/>
  <c r="A35" i="1"/>
  <c r="E35" i="1"/>
  <c r="A37" i="1"/>
  <c r="E37" i="1"/>
  <c r="A38" i="1"/>
  <c r="E38" i="1"/>
  <c r="A39" i="1"/>
  <c r="E39" i="1"/>
  <c r="A40" i="1"/>
  <c r="E40" i="1"/>
  <c r="A41" i="1"/>
  <c r="E41" i="1"/>
  <c r="F41" i="1"/>
  <c r="G41" i="1"/>
  <c r="H41" i="1"/>
  <c r="I41" i="1"/>
  <c r="A42" i="1"/>
  <c r="E42" i="1"/>
  <c r="A43" i="1"/>
  <c r="E43" i="1"/>
  <c r="A44" i="1"/>
  <c r="E44" i="1"/>
  <c r="A45" i="1"/>
  <c r="E45" i="1"/>
  <c r="F45" i="1"/>
  <c r="G45" i="1"/>
  <c r="G46" i="1" s="1"/>
  <c r="H45" i="1"/>
  <c r="H49" i="1" s="1"/>
  <c r="I45" i="1"/>
  <c r="A46" i="1"/>
  <c r="E46" i="1"/>
  <c r="A47" i="1"/>
  <c r="E47" i="1"/>
  <c r="F47" i="1"/>
  <c r="G47" i="1"/>
  <c r="H47" i="1"/>
  <c r="I47" i="1"/>
  <c r="A48" i="1"/>
  <c r="E48" i="1"/>
  <c r="F48" i="1"/>
  <c r="G48" i="1"/>
  <c r="H48" i="1"/>
  <c r="I48" i="1"/>
  <c r="A49" i="1"/>
  <c r="E49" i="1"/>
  <c r="G49" i="1"/>
  <c r="A1" i="2"/>
  <c r="A2" i="2"/>
  <c r="A3" i="2"/>
  <c r="B5" i="2"/>
  <c r="B7" i="2"/>
  <c r="B9" i="2"/>
  <c r="B11" i="2"/>
  <c r="B14" i="2"/>
  <c r="B16" i="2"/>
  <c r="B19" i="2"/>
  <c r="B21" i="2"/>
  <c r="B23" i="2"/>
  <c r="B25" i="2"/>
  <c r="B27" i="2"/>
  <c r="B29" i="2"/>
  <c r="B31" i="2"/>
  <c r="B33" i="2"/>
  <c r="B35" i="2"/>
  <c r="B37" i="2"/>
  <c r="B39" i="2"/>
  <c r="B41" i="2"/>
  <c r="B43" i="2"/>
  <c r="A1" i="3"/>
  <c r="A2" i="3"/>
  <c r="A3" i="3"/>
  <c r="A5" i="3"/>
  <c r="A6" i="3"/>
  <c r="A7" i="3"/>
  <c r="B7" i="3"/>
  <c r="C7" i="3"/>
  <c r="D7" i="3"/>
  <c r="E7" i="3"/>
  <c r="A8" i="3"/>
  <c r="B8" i="3"/>
  <c r="C8" i="3"/>
  <c r="D8" i="3"/>
  <c r="D9" i="3" s="1"/>
  <c r="E8" i="3"/>
  <c r="A9" i="3"/>
  <c r="A10" i="3"/>
  <c r="A11" i="3"/>
  <c r="B11" i="3"/>
  <c r="C11" i="3"/>
  <c r="D11" i="3"/>
  <c r="E11" i="3"/>
  <c r="A12" i="3"/>
  <c r="B12" i="3"/>
  <c r="C12" i="3"/>
  <c r="D12" i="3"/>
  <c r="E12" i="3"/>
  <c r="E13" i="3" s="1"/>
  <c r="A13" i="3"/>
  <c r="A14" i="3"/>
  <c r="A15" i="3"/>
  <c r="C15" i="3"/>
  <c r="A16" i="3"/>
  <c r="D16" i="3"/>
  <c r="A17" i="3"/>
  <c r="A19" i="3"/>
  <c r="A20" i="3"/>
  <c r="A21" i="3"/>
  <c r="B21" i="3"/>
  <c r="C21" i="3"/>
  <c r="C23" i="3" s="1"/>
  <c r="D21" i="3"/>
  <c r="E21" i="3"/>
  <c r="A22" i="3"/>
  <c r="B22" i="3"/>
  <c r="C22" i="3"/>
  <c r="D22" i="3"/>
  <c r="D30" i="3" s="1"/>
  <c r="E22" i="3"/>
  <c r="A23" i="3"/>
  <c r="A24" i="3"/>
  <c r="A25" i="3"/>
  <c r="B25" i="3"/>
  <c r="C25" i="3"/>
  <c r="D25" i="3"/>
  <c r="E25" i="3"/>
  <c r="A26" i="3"/>
  <c r="B26" i="3"/>
  <c r="C26" i="3"/>
  <c r="D26" i="3"/>
  <c r="E26" i="3"/>
  <c r="A27" i="3"/>
  <c r="A28" i="3"/>
  <c r="A29" i="3"/>
  <c r="B29" i="3"/>
  <c r="A30" i="3"/>
  <c r="A31" i="3"/>
  <c r="B33" i="3"/>
  <c r="C33" i="3"/>
  <c r="D33" i="3"/>
  <c r="A34" i="3"/>
  <c r="B34" i="3"/>
  <c r="A35" i="3"/>
  <c r="B35" i="3"/>
  <c r="B36" i="3" s="1"/>
  <c r="A36" i="3"/>
  <c r="A1" i="4"/>
  <c r="A2" i="4"/>
  <c r="A3" i="4"/>
  <c r="A4" i="4"/>
  <c r="A7" i="4"/>
  <c r="A10" i="4"/>
  <c r="A13" i="4"/>
  <c r="A1" i="5"/>
  <c r="A2" i="5"/>
  <c r="A3" i="5"/>
  <c r="A4" i="5"/>
  <c r="B11" i="5" s="1"/>
  <c r="E11" i="5" s="1"/>
  <c r="A5" i="5"/>
  <c r="B12" i="4" s="1"/>
  <c r="C5" i="5"/>
  <c r="D5" i="5" s="1"/>
  <c r="F5" i="5"/>
  <c r="G5" i="5"/>
  <c r="F7" i="1" s="1"/>
  <c r="A6" i="5"/>
  <c r="F6" i="5" s="1"/>
  <c r="C6" i="5"/>
  <c r="D6" i="5" s="1"/>
  <c r="G6" i="5"/>
  <c r="C9" i="4" s="1"/>
  <c r="A7" i="5"/>
  <c r="D6" i="4" s="1"/>
  <c r="C7" i="5"/>
  <c r="D7" i="5" s="1"/>
  <c r="G7" i="5"/>
  <c r="D11" i="4" s="1"/>
  <c r="A8" i="5"/>
  <c r="E6" i="4" s="1"/>
  <c r="C8" i="5"/>
  <c r="D8" i="5"/>
  <c r="A9" i="5"/>
  <c r="F12" i="4" s="1"/>
  <c r="B9" i="5"/>
  <c r="E9" i="5" s="1"/>
  <c r="C9" i="5"/>
  <c r="D9" i="5" s="1"/>
  <c r="A10" i="5"/>
  <c r="G6" i="4" s="1"/>
  <c r="B10" i="5"/>
  <c r="E10" i="5" s="1"/>
  <c r="C10" i="5"/>
  <c r="D10" i="5" s="1"/>
  <c r="A11" i="5"/>
  <c r="F11" i="5" s="1"/>
  <c r="C11" i="5"/>
  <c r="D11" i="5" s="1"/>
  <c r="A1" i="6"/>
  <c r="L3" i="9" s="1"/>
  <c r="A2" i="6"/>
  <c r="A3" i="6"/>
  <c r="A4" i="6"/>
  <c r="A6" i="6"/>
  <c r="A7" i="6"/>
  <c r="B7" i="6"/>
  <c r="A8" i="6"/>
  <c r="B8" i="6"/>
  <c r="F22" i="3" s="1"/>
  <c r="A9" i="6"/>
  <c r="A10" i="6"/>
  <c r="A11" i="6"/>
  <c r="B11" i="6"/>
  <c r="B43" i="1" s="1"/>
  <c r="A12" i="6"/>
  <c r="B12" i="6"/>
  <c r="F26" i="3" s="1"/>
  <c r="A13" i="6"/>
  <c r="A14" i="6"/>
  <c r="A15" i="6"/>
  <c r="A16" i="6"/>
  <c r="A17" i="6"/>
  <c r="A18" i="6"/>
  <c r="B19" i="6"/>
  <c r="B20" i="6"/>
  <c r="C20" i="6" s="1"/>
  <c r="D20" i="6" s="1"/>
  <c r="E20" i="6" s="1"/>
  <c r="F20" i="6" s="1"/>
  <c r="G20" i="6" s="1"/>
  <c r="A21" i="6"/>
  <c r="B22" i="6"/>
  <c r="B23" i="6"/>
  <c r="C23" i="6" s="1"/>
  <c r="D23" i="6" s="1"/>
  <c r="E23" i="6" s="1"/>
  <c r="A1" i="7"/>
  <c r="N3" i="9" s="1"/>
  <c r="A2" i="7"/>
  <c r="A3" i="7"/>
  <c r="B1" i="9"/>
  <c r="D1" i="9"/>
  <c r="F1" i="9"/>
  <c r="H1" i="9"/>
  <c r="J1" i="9"/>
  <c r="L1" i="9"/>
  <c r="N1" i="9"/>
  <c r="P1" i="9"/>
  <c r="R1" i="9"/>
  <c r="T1" i="9"/>
  <c r="V1" i="9"/>
  <c r="X1" i="9"/>
  <c r="Z1" i="9"/>
  <c r="AB1" i="9"/>
  <c r="AD1" i="9"/>
  <c r="AF1" i="9"/>
  <c r="AH1" i="9"/>
  <c r="AJ1" i="9"/>
  <c r="AL1" i="9"/>
  <c r="AN1" i="9"/>
  <c r="AP1" i="9"/>
  <c r="AR1" i="9"/>
  <c r="AT1" i="9"/>
  <c r="AV1" i="9"/>
  <c r="AX1" i="9"/>
  <c r="AZ1" i="9"/>
  <c r="BB1" i="9"/>
  <c r="BD1" i="9"/>
  <c r="BF1" i="9"/>
  <c r="BH1" i="9"/>
  <c r="BJ1" i="9"/>
  <c r="BL1" i="9"/>
  <c r="B2" i="9"/>
  <c r="D2" i="9"/>
  <c r="F2" i="9"/>
  <c r="H2" i="9"/>
  <c r="J2" i="9"/>
  <c r="L2" i="9"/>
  <c r="N2" i="9"/>
  <c r="P2" i="9"/>
  <c r="R2" i="9"/>
  <c r="T2" i="9"/>
  <c r="V2" i="9"/>
  <c r="X2" i="9"/>
  <c r="Z2" i="9"/>
  <c r="AB2" i="9"/>
  <c r="AD2" i="9"/>
  <c r="AF2" i="9"/>
  <c r="AH2" i="9"/>
  <c r="AJ2" i="9"/>
  <c r="AL2" i="9"/>
  <c r="AN2" i="9"/>
  <c r="AP2" i="9"/>
  <c r="B3" i="9"/>
  <c r="D3" i="9"/>
  <c r="F3" i="9"/>
  <c r="H3" i="9"/>
  <c r="J3" i="9"/>
  <c r="P3" i="9"/>
  <c r="R3" i="9"/>
  <c r="B4" i="9"/>
  <c r="F4" i="9"/>
  <c r="J4" i="9"/>
  <c r="N4" i="9"/>
  <c r="R4" i="9"/>
  <c r="V4" i="9"/>
  <c r="X4" i="9"/>
  <c r="Z4" i="9"/>
  <c r="AB4" i="9"/>
  <c r="AD4" i="9"/>
  <c r="AF4" i="9"/>
  <c r="AH4" i="9"/>
  <c r="AJ4" i="9"/>
  <c r="AL4" i="9"/>
  <c r="AN4" i="9"/>
  <c r="AP4" i="9"/>
  <c r="AR4" i="9"/>
  <c r="AT4" i="9"/>
  <c r="AV4" i="9"/>
  <c r="AX4" i="9"/>
  <c r="AZ4" i="9"/>
  <c r="BB4" i="9"/>
  <c r="BF4" i="9"/>
  <c r="BJ4" i="9"/>
  <c r="F5" i="9"/>
  <c r="H5" i="9"/>
  <c r="J5" i="9"/>
  <c r="L5" i="9"/>
  <c r="N5" i="9"/>
  <c r="P5" i="9"/>
  <c r="R5" i="9"/>
  <c r="T5" i="9"/>
  <c r="V5" i="9"/>
  <c r="X5" i="9"/>
  <c r="Z5" i="9"/>
  <c r="AB5" i="9"/>
  <c r="AD5" i="9"/>
  <c r="AF5" i="9"/>
  <c r="AH5" i="9"/>
  <c r="AJ5" i="9"/>
  <c r="G9" i="5" l="1"/>
  <c r="F9" i="5"/>
  <c r="G8" i="5"/>
  <c r="E4" i="3" s="1"/>
  <c r="C29" i="3"/>
  <c r="C27" i="3"/>
  <c r="B5" i="9"/>
  <c r="C22" i="6"/>
  <c r="H46" i="1"/>
  <c r="I32" i="1"/>
  <c r="G10" i="5"/>
  <c r="C5" i="6" s="1"/>
  <c r="C19" i="6"/>
  <c r="F10" i="5"/>
  <c r="H9" i="5"/>
  <c r="E27" i="3"/>
  <c r="H17" i="1"/>
  <c r="E23" i="3"/>
  <c r="E28" i="3" s="1"/>
  <c r="D13" i="3"/>
  <c r="B13" i="3"/>
  <c r="E9" i="3"/>
  <c r="E30" i="3"/>
  <c r="C30" i="3"/>
  <c r="D23" i="3"/>
  <c r="C13" i="3"/>
  <c r="D17" i="3"/>
  <c r="C16" i="3"/>
  <c r="D15" i="3"/>
  <c r="BD4" i="9"/>
  <c r="C7" i="6"/>
  <c r="C9" i="6" s="1"/>
  <c r="D34" i="3" s="1"/>
  <c r="C18" i="1"/>
  <c r="H4" i="9"/>
  <c r="C12" i="1"/>
  <c r="BH4" i="9"/>
  <c r="F32" i="1"/>
  <c r="F35" i="1"/>
  <c r="C16" i="1"/>
  <c r="C11" i="6"/>
  <c r="G25" i="3" s="1"/>
  <c r="G27" i="3" s="1"/>
  <c r="P4" i="9"/>
  <c r="C8" i="6"/>
  <c r="C16" i="6" s="1"/>
  <c r="C34" i="1" s="1"/>
  <c r="C19" i="1"/>
  <c r="L4" i="9"/>
  <c r="C12" i="6"/>
  <c r="G26" i="3" s="1"/>
  <c r="T4" i="9"/>
  <c r="G12" i="4"/>
  <c r="E16" i="3"/>
  <c r="B13" i="6"/>
  <c r="B31" i="1" s="1"/>
  <c r="B11" i="4"/>
  <c r="F6" i="4"/>
  <c r="B16" i="3"/>
  <c r="G17" i="1"/>
  <c r="G32" i="1" s="1"/>
  <c r="B17" i="1"/>
  <c r="B15" i="4"/>
  <c r="B6" i="4"/>
  <c r="B27" i="3"/>
  <c r="B30" i="3"/>
  <c r="B9" i="3"/>
  <c r="F46" i="1"/>
  <c r="F20" i="1"/>
  <c r="E22" i="6"/>
  <c r="B9" i="6"/>
  <c r="G11" i="5"/>
  <c r="F8" i="5"/>
  <c r="B8" i="4"/>
  <c r="D27" i="3"/>
  <c r="I46" i="1"/>
  <c r="B40" i="1"/>
  <c r="F8" i="3" s="1"/>
  <c r="F30" i="3"/>
  <c r="E31" i="3"/>
  <c r="D5" i="9"/>
  <c r="C44" i="1"/>
  <c r="G12" i="3" s="1"/>
  <c r="H32" i="1"/>
  <c r="H35" i="1"/>
  <c r="C31" i="3"/>
  <c r="D31" i="3"/>
  <c r="G35" i="1"/>
  <c r="B14" i="3"/>
  <c r="B17" i="3"/>
  <c r="F11" i="3"/>
  <c r="B17" i="6"/>
  <c r="B27" i="1"/>
  <c r="B14" i="6"/>
  <c r="E14" i="3"/>
  <c r="E17" i="3"/>
  <c r="BL4" i="9"/>
  <c r="F19" i="6"/>
  <c r="D19" i="6"/>
  <c r="B16" i="6"/>
  <c r="B34" i="1" s="1"/>
  <c r="D15" i="4"/>
  <c r="F14" i="4"/>
  <c r="B14" i="4"/>
  <c r="E12" i="4"/>
  <c r="G11" i="4"/>
  <c r="C11" i="4"/>
  <c r="F9" i="4"/>
  <c r="B9" i="4"/>
  <c r="D8" i="4"/>
  <c r="C6" i="4"/>
  <c r="E5" i="4"/>
  <c r="D29" i="3"/>
  <c r="C28" i="3"/>
  <c r="G22" i="3"/>
  <c r="G30" i="3" s="1"/>
  <c r="F21" i="3"/>
  <c r="E15" i="3"/>
  <c r="D14" i="3"/>
  <c r="D4" i="3"/>
  <c r="I49" i="1"/>
  <c r="B39" i="1"/>
  <c r="I22" i="1"/>
  <c r="C22" i="1"/>
  <c r="G20" i="1"/>
  <c r="B20" i="1"/>
  <c r="I7" i="1"/>
  <c r="C7" i="1"/>
  <c r="G15" i="4"/>
  <c r="C15" i="4"/>
  <c r="E14" i="4"/>
  <c r="D12" i="4"/>
  <c r="F11" i="4"/>
  <c r="E9" i="4"/>
  <c r="G8" i="4"/>
  <c r="C8" i="4"/>
  <c r="D5" i="4"/>
  <c r="C4" i="3"/>
  <c r="H22" i="1"/>
  <c r="B22" i="1"/>
  <c r="H7" i="1"/>
  <c r="B7" i="1"/>
  <c r="F15" i="4"/>
  <c r="D14" i="4"/>
  <c r="C12" i="4"/>
  <c r="E11" i="4"/>
  <c r="D9" i="4"/>
  <c r="F8" i="4"/>
  <c r="G5" i="4"/>
  <c r="C5" i="4"/>
  <c r="F25" i="3"/>
  <c r="F27" i="3" s="1"/>
  <c r="B23" i="3"/>
  <c r="C9" i="3"/>
  <c r="F4" i="3"/>
  <c r="B4" i="3"/>
  <c r="B44" i="1"/>
  <c r="F12" i="3" s="1"/>
  <c r="G22" i="1"/>
  <c r="G7" i="1"/>
  <c r="B5" i="1"/>
  <c r="D4" i="9" s="1"/>
  <c r="F7" i="5"/>
  <c r="D22" i="6"/>
  <c r="E19" i="6"/>
  <c r="B15" i="6"/>
  <c r="B33" i="1" s="1"/>
  <c r="H5" i="5"/>
  <c r="E15" i="4"/>
  <c r="G14" i="4"/>
  <c r="C14" i="4"/>
  <c r="E8" i="4"/>
  <c r="B5" i="4"/>
  <c r="E29" i="3"/>
  <c r="B15" i="3"/>
  <c r="F49" i="1"/>
  <c r="F22" i="1"/>
  <c r="H20" i="1"/>
  <c r="C20" i="1"/>
  <c r="G4" i="3" l="1"/>
  <c r="D28" i="3"/>
  <c r="C13" i="6"/>
  <c r="C31" i="1" s="1"/>
  <c r="C43" i="1"/>
  <c r="C45" i="1" s="1"/>
  <c r="G9" i="4"/>
  <c r="G19" i="6"/>
  <c r="F5" i="4"/>
  <c r="B5" i="6"/>
  <c r="C40" i="1"/>
  <c r="G21" i="3"/>
  <c r="G29" i="3" s="1"/>
  <c r="C15" i="6"/>
  <c r="C33" i="1" s="1"/>
  <c r="C17" i="1"/>
  <c r="C39" i="1"/>
  <c r="C14" i="3"/>
  <c r="C17" i="3"/>
  <c r="B48" i="1"/>
  <c r="B47" i="1"/>
  <c r="F7" i="3"/>
  <c r="B41" i="1"/>
  <c r="G11" i="3"/>
  <c r="G13" i="3" s="1"/>
  <c r="B45" i="1"/>
  <c r="B28" i="3"/>
  <c r="B31" i="3"/>
  <c r="F23" i="3"/>
  <c r="F29" i="3"/>
  <c r="D35" i="3"/>
  <c r="D36" i="3" s="1"/>
  <c r="B32" i="1"/>
  <c r="B35" i="1"/>
  <c r="F13" i="3"/>
  <c r="C27" i="1"/>
  <c r="C14" i="6"/>
  <c r="C17" i="6"/>
  <c r="F16" i="3"/>
  <c r="G23" i="3"/>
  <c r="C35" i="3" l="1"/>
  <c r="C41" i="1"/>
  <c r="G7" i="3"/>
  <c r="C48" i="1"/>
  <c r="G8" i="3"/>
  <c r="G16" i="3" s="1"/>
  <c r="C47" i="1"/>
  <c r="G31" i="3"/>
  <c r="G28" i="3"/>
  <c r="C32" i="1"/>
  <c r="C35" i="1"/>
  <c r="F28" i="3"/>
  <c r="F31" i="3"/>
  <c r="B46" i="1"/>
  <c r="B49" i="1"/>
  <c r="C34" i="3"/>
  <c r="C36" i="3" s="1"/>
  <c r="F9" i="3"/>
  <c r="F15" i="3"/>
  <c r="G9" i="3" l="1"/>
  <c r="G15" i="3"/>
  <c r="C49" i="1"/>
  <c r="C46" i="1"/>
  <c r="F14" i="3"/>
  <c r="F17" i="3"/>
  <c r="G14" i="3" l="1"/>
  <c r="G17" i="3"/>
</calcChain>
</file>

<file path=xl/comments1.xml><?xml version="1.0" encoding="utf-8"?>
<comments xmlns="http://schemas.openxmlformats.org/spreadsheetml/2006/main">
  <authors>
    <author>LOCAL SERVICE</author>
  </authors>
  <commentList>
    <comment ref="A4" authorId="0" shapeId="0">
      <text>
        <r>
          <rPr>
            <b/>
            <sz val="8"/>
            <rFont val="Arial"/>
            <family val="2"/>
          </rPr>
          <t>The name of the business or company to which the
sales plan refers
(variable Company_Name)</t>
        </r>
      </text>
    </comment>
    <comment ref="A5" authorId="0" shapeId="0">
      <text>
        <r>
          <rPr>
            <b/>
            <sz val="8"/>
            <rFont val="Arial"/>
            <family val="2"/>
          </rPr>
          <t>The date of the sales plan
(variable Plan_Date)</t>
        </r>
      </text>
    </comment>
    <comment ref="A8" authorId="0" shapeId="0">
      <text>
        <r>
          <rPr>
            <b/>
            <sz val="8"/>
            <rFont val="Arial"/>
            <family val="2"/>
          </rPr>
          <t>Input data for sales units, in each time period of
the sales plan
(variable Sales_Units_Plan_In)</t>
        </r>
      </text>
    </comment>
    <comment ref="E8" authorId="0" shapeId="0">
      <text>
        <r>
          <rPr>
            <b/>
            <sz val="8"/>
            <rFont val="Arial"/>
            <family val="2"/>
          </rPr>
          <t>Sales units in historical time before the sales
plan time range. This is input data.
(variable Sales_Units_History)</t>
        </r>
      </text>
    </comment>
    <comment ref="A23" authorId="0" shapeId="0">
      <text>
        <r>
          <rPr>
            <b/>
            <sz val="8"/>
            <rFont val="Arial"/>
            <family val="2"/>
          </rPr>
          <t>Prices of the products in each time period in the
sales plan
(variable Price_Plan)</t>
        </r>
      </text>
    </comment>
    <comment ref="E23" authorId="0" shapeId="0">
      <text>
        <r>
          <rPr>
            <b/>
            <sz val="8"/>
            <rFont val="Arial"/>
            <family val="2"/>
          </rPr>
          <t>Prices of the products during the historical time
range before the plan time range. This is computed
from revenue history and sales units history; it
is not input data.
(variable Price_History)</t>
        </r>
      </text>
    </comment>
    <comment ref="A37" authorId="0" shapeId="0">
      <text>
        <r>
          <rPr>
            <b/>
            <sz val="8"/>
            <rFont val="Arial"/>
            <family val="2"/>
          </rPr>
          <t>Revenue for each time period in the sales plan,
computed from price and sale units. The revenue
plan is computed, instead of input data, because
prices are usually the most stable of the three
main variable (revenue, units, and price), so the
model uses price as one of the input variables in
the plan.
(variable Revenue_Plan)</t>
        </r>
      </text>
    </comment>
    <comment ref="E37" authorId="0" shapeId="0">
      <text>
        <r>
          <rPr>
            <b/>
            <sz val="8"/>
            <rFont val="Arial"/>
            <family val="2"/>
          </rPr>
          <t>Revenue in each historical time period before the
beginning of the sales plan time range. This is
input data.
(variable Revenue_History)</t>
        </r>
      </text>
    </comment>
  </commentList>
</comments>
</file>

<file path=xl/comments2.xml><?xml version="1.0" encoding="utf-8"?>
<comments xmlns="http://schemas.openxmlformats.org/spreadsheetml/2006/main">
  <authors>
    <author>LOCAL SERVICE</author>
  </authors>
  <commentList>
    <comment ref="B5" authorId="0" shapeId="0">
      <text>
        <r>
          <rPr>
            <b/>
            <sz val="8"/>
            <rFont val="Arial"/>
            <family val="2"/>
          </rPr>
          <t>A list of the assumptions provide for the sales
plan
(variable Assumptions_Sc_Off)</t>
        </r>
      </text>
    </comment>
    <comment ref="B7" authorId="0" shapeId="0">
      <text>
        <r>
          <rPr>
            <b/>
            <sz val="8"/>
            <rFont val="Arial"/>
            <family val="2"/>
          </rPr>
          <t>The name of the business or company to which the
sales plan refers
(variable Company_Name)</t>
        </r>
      </text>
    </comment>
    <comment ref="B9" authorId="0" shapeId="0">
      <text>
        <r>
          <rPr>
            <b/>
            <sz val="8"/>
            <rFont val="Arial"/>
            <family val="2"/>
          </rPr>
          <t>The date of the sales plan
(variable Plan_Date)</t>
        </r>
      </text>
    </comment>
    <comment ref="B11" authorId="0" shapeId="0">
      <text>
        <r>
          <rPr>
            <b/>
            <sz val="8"/>
            <rFont val="Arial"/>
            <family val="2"/>
          </rPr>
          <t>Average actual selling prices of each product in
each market segment in each time period. This is
computed from actual revenue and actual sales
units, and it is not an input variable.
(variable Price_Actual)</t>
        </r>
      </text>
    </comment>
    <comment ref="B14" authorId="0" shapeId="0">
      <text>
        <r>
          <rPr>
            <b/>
            <sz val="8"/>
            <rFont val="Arial"/>
            <family val="2"/>
          </rPr>
          <t>Prices of the products during the historical time
range before the plan time range. This is computed
from revenue history and sales units history; it
is not input data.
(variable Price_History)</t>
        </r>
      </text>
    </comment>
    <comment ref="B16" authorId="0" shapeId="0">
      <text>
        <r>
          <rPr>
            <b/>
            <sz val="8"/>
            <rFont val="Arial"/>
            <family val="2"/>
          </rPr>
          <t>Prices of the products in each time period in the
sales plan
(variable Price_Plan)</t>
        </r>
      </text>
    </comment>
    <comment ref="B19" authorId="0" shapeId="0">
      <text>
        <r>
          <rPr>
            <b/>
            <sz val="8"/>
            <rFont val="Arial"/>
            <family val="2"/>
          </rPr>
          <t>(variable Products_Dim)</t>
        </r>
      </text>
    </comment>
    <comment ref="B21" authorId="0" shapeId="0">
      <text>
        <r>
          <rPr>
            <b/>
            <sz val="8"/>
            <rFont val="Arial"/>
            <family val="2"/>
          </rPr>
          <t>Revenue in each historical time period before the
beginning of the sales plan time range. This is
input data.
(variable Revenue_History)</t>
        </r>
      </text>
    </comment>
    <comment ref="B23" authorId="0" shapeId="0">
      <text>
        <r>
          <rPr>
            <b/>
            <sz val="8"/>
            <rFont val="Arial"/>
            <family val="2"/>
          </rPr>
          <t>Historical and planned revenue in the total time
range; that is, in the historical and plan time
ranges
(variable Revenue_HistPlan)</t>
        </r>
      </text>
    </comment>
    <comment ref="B25" authorId="0" shapeId="0">
      <text>
        <r>
          <rPr>
            <b/>
            <sz val="8"/>
            <rFont val="Arial"/>
            <family val="2"/>
          </rPr>
          <t>Revenue for each time period in the sales plan,
computed from price and sale units. The revenue
plan is computed, instead of input data, because
prices are usually the most stable of the three
main variable (revenue, units, and price), so the
model uses price as one of the input variables in
the plan.
(variable Revenue_Plan)</t>
        </r>
      </text>
    </comment>
    <comment ref="B27" authorId="0" shapeId="0">
      <text>
        <r>
          <rPr>
            <b/>
            <sz val="8"/>
            <rFont val="Arial"/>
            <family val="2"/>
          </rPr>
          <t>Total actual revenue for each product in the plan
time range. Used to support plots.
(variable Revenue_Plan_tsum_plt)</t>
        </r>
      </text>
    </comment>
    <comment ref="B29" authorId="0" shapeId="0">
      <text>
        <r>
          <rPr>
            <b/>
            <sz val="8"/>
            <rFont val="Arial"/>
            <family val="2"/>
          </rPr>
          <t>Sales units in historical time before the sales
plan time range. This is input data.
(variable Sales_Units_History)</t>
        </r>
      </text>
    </comment>
    <comment ref="B31" authorId="0" shapeId="0">
      <text>
        <r>
          <rPr>
            <b/>
            <sz val="8"/>
            <rFont val="Arial"/>
            <family val="2"/>
          </rPr>
          <t>Historical and planned sales units in the total
time range; that is, in the historical and plan
time ranges
(variable Sales_Units_HistPlan)</t>
        </r>
      </text>
    </comment>
    <comment ref="B33" authorId="0" shapeId="0">
      <text>
        <r>
          <rPr>
            <b/>
            <sz val="8"/>
            <rFont val="Arial"/>
            <family val="2"/>
          </rPr>
          <t>Sales units in the sales plan, by time period.
This is input data.
(variable Sales_Units_Plan)</t>
        </r>
      </text>
    </comment>
    <comment ref="B35" authorId="0" shapeId="0">
      <text>
        <r>
          <rPr>
            <b/>
            <sz val="8"/>
            <rFont val="Arial"/>
            <family val="2"/>
          </rPr>
          <t>Input data for sales units, in each time period of
the sales plan
(variable Sales_Units_Plan_In)</t>
        </r>
      </text>
    </comment>
    <comment ref="B37" authorId="0" shapeId="0">
      <text>
        <r>
          <rPr>
            <b/>
            <sz val="8"/>
            <rFont val="Arial"/>
            <family val="2"/>
          </rPr>
          <t>Total planned sales units of each product in the
total time range; that is, in the historical and
plan time ranges. Used to support plots.
(variable Sales_Units_Plan_tsum_plt)</t>
        </r>
      </text>
    </comment>
    <comment ref="B39" authorId="0" shapeId="0">
      <text>
        <r>
          <rPr>
            <b/>
            <sz val="8"/>
            <rFont val="Arial"/>
            <family val="2"/>
          </rPr>
          <t>Increasing counter for time periods in the history
time range, where the first time period is
numbered 1
(variable Time_History_Period)</t>
        </r>
      </text>
    </comment>
    <comment ref="B41" authorId="0" shapeId="0">
      <text>
        <r>
          <rPr>
            <b/>
            <sz val="8"/>
            <rFont val="Arial"/>
            <family val="2"/>
          </rPr>
          <t>Increasing counter for time periods in the model
time range, where the first time period is
numbered 1
(variable Time_Period)</t>
        </r>
      </text>
    </comment>
    <comment ref="B43" authorId="0" shapeId="0">
      <text>
        <r>
          <rPr>
            <b/>
            <sz val="8"/>
            <rFont val="Arial"/>
            <family val="2"/>
          </rPr>
          <t>Increasing counter for time periods in the plan
time range, where the first time period is
numbered 1
(variable Time_Plan_Period)</t>
        </r>
      </text>
    </comment>
  </commentList>
</comments>
</file>

<file path=xl/comments3.xml><?xml version="1.0" encoding="utf-8"?>
<comments xmlns="http://schemas.openxmlformats.org/spreadsheetml/2006/main">
  <authors>
    <author>LOCAL SERVICE</author>
  </authors>
  <commentList>
    <comment ref="A5" authorId="0" shapeId="0">
      <text>
        <r>
          <rPr>
            <b/>
            <sz val="8"/>
            <rFont val="Arial"/>
            <family val="2"/>
          </rPr>
          <t>Historical and planned revenue in the total time
range; that is, in the historical and plan time
ranges
(variable Revenue_HistPlan)</t>
        </r>
      </text>
    </comment>
    <comment ref="A19" authorId="0" shapeId="0">
      <text>
        <r>
          <rPr>
            <b/>
            <sz val="8"/>
            <rFont val="Arial"/>
            <family val="2"/>
          </rPr>
          <t>Historical and planned sales units in the total
time range; that is, in the historical and plan
time ranges
(variable Sales_Units_HistPlan)</t>
        </r>
      </text>
    </comment>
    <comment ref="B33" authorId="0" shapeId="0">
      <text>
        <r>
          <rPr>
            <b/>
            <sz val="8"/>
            <rFont val="Arial"/>
            <family val="2"/>
          </rPr>
          <t>(variable Products_Dim)</t>
        </r>
      </text>
    </comment>
    <comment ref="C33" authorId="0" shapeId="0">
      <text>
        <r>
          <rPr>
            <b/>
            <sz val="8"/>
            <rFont val="Arial"/>
            <family val="2"/>
          </rPr>
          <t>Total actual revenue for each product in the plan
time range. Used to support plots.
(variable Revenue_Plan_tsum_plt)</t>
        </r>
      </text>
    </comment>
    <comment ref="D33" authorId="0" shapeId="0">
      <text>
        <r>
          <rPr>
            <b/>
            <sz val="8"/>
            <rFont val="Arial"/>
            <family val="2"/>
          </rPr>
          <t>Total planned sales units of each product in the
total time range; that is, in the historical and
plan time ranges. Used to support plots.
(variable Sales_Units_Plan_tsum_plt)</t>
        </r>
      </text>
    </comment>
  </commentList>
</comments>
</file>

<file path=xl/comments4.xml><?xml version="1.0" encoding="utf-8"?>
<comments xmlns="http://schemas.openxmlformats.org/spreadsheetml/2006/main">
  <authors>
    <author>LOCAL SERVICE</author>
  </authors>
  <commentList>
    <comment ref="A4" authorId="0" shapeId="0">
      <text>
        <r>
          <rPr>
            <b/>
            <sz val="8"/>
            <rFont val="Arial"/>
            <family val="2"/>
          </rPr>
          <t>Sales units in the sales plan, by time period.
This is input data.
(variable Sales_Units_Plan)</t>
        </r>
      </text>
    </comment>
    <comment ref="A18" authorId="0" shapeId="0">
      <text>
        <r>
          <rPr>
            <b/>
            <sz val="8"/>
            <rFont val="Arial"/>
            <family val="2"/>
          </rPr>
          <t>Increasing counter for time periods in the model
time range, where the first time period is
numbered 1
(variable Time_Period)</t>
        </r>
      </text>
    </comment>
    <comment ref="A21" authorId="0" shapeId="0">
      <text>
        <r>
          <rPr>
            <b/>
            <sz val="8"/>
            <rFont val="Arial"/>
            <family val="2"/>
          </rPr>
          <t>Increasing counter for time periods in the history
time range, where the first time period is
numbered 1
(variable Time_History_Period)</t>
        </r>
      </text>
    </comment>
  </commentList>
</comments>
</file>

<file path=xl/sharedStrings.xml><?xml version="1.0" encoding="utf-8"?>
<sst xmlns="http://schemas.openxmlformats.org/spreadsheetml/2006/main" count="375" uniqueCount="268">
  <si>
    <t>:A:0:Sales_Units_Plan</t>
  </si>
  <si>
    <t>Plot Vars'!Revenue_HistPlan_Products_Product_1_Sales_Channels_Channel_1</t>
  </si>
  <si>
    <t>Plot Vars'!Sales_Units_HistPlan_Products_Product_2_Sales_Channels_Channel_2</t>
  </si>
  <si>
    <t>Revenue_History["Products.Product_1", "Sales_Channels.Channel_1", DATE(2011,1,1)]|</t>
  </si>
  <si>
    <t>Plot Vars'!Revenue_HistPlan_Products_Product_2</t>
  </si>
  <si>
    <t>Sales_Units_Plan_In["Products.Product_2", "Sales_Channels.Channel_1", DATE(2012,4,1)]|=B14</t>
  </si>
  <si>
    <t>:A:0:Time_Plan_Period</t>
  </si>
  <si>
    <t>ifm(Time_Period&lt;=last(Time_History_Period)+0.01, Sales_Units_History, Sales_Units_Plan)</t>
  </si>
  <si>
    <t>:D:0:Sales_Channels.Channel_2</t>
  </si>
  <si>
    <t>Sales_Units_History["Products.Product_2", "Sales_Channels.Channel_2", DATE(2011,1,1)]|</t>
  </si>
  <si>
    <t>Product 1</t>
  </si>
  <si>
    <t>Price_Plan["Products.Product_1", "Sales_Channels.Channel_2", DATE(2012,1,1)]|=1</t>
  </si>
  <si>
    <t>Product 2</t>
  </si>
  <si>
    <t>Level As</t>
  </si>
  <si>
    <t>Sales_Units_History["Products.Product_1", "Sales_Channels.Channel_2", DATE(2011,1,1)]|</t>
  </si>
  <si>
    <t>:D:2:Products.Product_1</t>
  </si>
  <si>
    <t>preve(0)+1</t>
  </si>
  <si>
    <t>Sales_Units_Plan_In["Products.Product_1", "Sales_Channels.Channel_2", DATE(2012,1,1)]|=0</t>
  </si>
  <si>
    <t>Company_Name[]|</t>
  </si>
  <si>
    <t>Increasing counter for time periods in the plan time range, where the first time period is numbered 1</t>
  </si>
  <si>
    <t>Total As</t>
  </si>
  <si>
    <t>Sales_Units_Plan_In["Products.Product_1", "Sales_Channels.Channel_2", DATE(2012,4,1)]|=B11</t>
  </si>
  <si>
    <t>if(Sales_Units_History=0, 0, Revenue_History/Sales_Units_History)</t>
  </si>
  <si>
    <t>:D:0:Products</t>
  </si>
  <si>
    <t>:A:-1:Products_Dim</t>
  </si>
  <si>
    <t>Plan_Date</t>
  </si>
  <si>
    <t>Revenue for each time period in the sales plan, computed from price and sale units. The revenue plan is computed, instead of input data, because prices are usually the most stable of the three main variable (revenue, units, and price), so the model uses price as one of the input variables in the plan.</t>
  </si>
  <si>
    <t>Revenue_History["Products.Product_1", "Sales_Channels.Channel_2", DATE(2011,10,1)]|</t>
  </si>
  <si>
    <t>Plot Vars'!Revenue_HistPlan_Products_Product_2_Sales_Channels_Channel_2</t>
  </si>
  <si>
    <t>Revenue_History["Products.Product_2", "Sales_Channels.Channel_1", DATE(2011,10,1)]|</t>
  </si>
  <si>
    <t>Sales_Units_Plan_In["Products.Product_1", "Sales_Channels.Channel_1", DATE(2012,1,1)]|=0</t>
  </si>
  <si>
    <t>Price_Plan*Sales_Units_Plan</t>
  </si>
  <si>
    <t>Revenue - Plan</t>
  </si>
  <si>
    <t>Sales Units</t>
  </si>
  <si>
    <t>Sales Channels</t>
  </si>
  <si>
    <t>Products</t>
  </si>
  <si>
    <t>Sales units in historical time before the sales plan time range. This is input data.</t>
  </si>
  <si>
    <t>Price History</t>
  </si>
  <si>
    <t>:A:-1:Sales_Units_HistPlan</t>
  </si>
  <si>
    <t>ABC, Inc.</t>
  </si>
  <si>
    <t>Increasing counter for time periods in the history time range, where the first time period is numbered 1</t>
  </si>
  <si>
    <t>Sales_Units_History["Products.Product_2", "Sales_Channels.Channel_1", DATE(2011,10,1)]|</t>
  </si>
  <si>
    <t>Total actual revenue for each product in the plan time range. Used to support plots.</t>
  </si>
  <si>
    <t>Price_Plan["Products.Product_2", "Sales_Channels.Channel_2", DATE(2012,4,1)]|=B30</t>
  </si>
  <si>
    <t>Revenue_History["Products.Product_2", "Sales_Channels.Channel_1", DATE(2011,7,1)]|</t>
  </si>
  <si>
    <t>Revenue_History["Products.Product_1", "Sales_Channels.Channel_1", DATE(2011,4,1)]|</t>
  </si>
  <si>
    <t>(Compute)'!Revenue_HistPlan_Date</t>
  </si>
  <si>
    <t>Price_Plan["Products.Product_2", "Sales_Channels.Channel_1", DATE(2012,1,1)]|=1</t>
  </si>
  <si>
    <t>:A:-1:Sales_Units_Plan</t>
  </si>
  <si>
    <t>Sales Units - Plan</t>
  </si>
  <si>
    <t>The name of the business or company to which the sales plan refers</t>
  </si>
  <si>
    <t>Revenue_History["Products.Product_1", "Sales_Channels.Channel_2", DATE(2011,1,1)]|</t>
  </si>
  <si>
    <t>Revenue_History["Products.Product_2", "Sales_Channels.Channel_2", DATE(2011,1,1)]|</t>
  </si>
  <si>
    <t>Revenue_Plan</t>
  </si>
  <si>
    <t>Dimension (item)</t>
  </si>
  <si>
    <t>Revenue in each historical time period before the beginning of the sales plan time range. This is input data.</t>
  </si>
  <si>
    <t>Sales_Units_Plan_In["Products.Product_2", "Sales_Channels.Channel_2", DATE(2012,4,1)]|=B15</t>
  </si>
  <si>
    <t>A list of the sales channels or selling locations</t>
  </si>
  <si>
    <t xml:space="preserve">  Product_1</t>
  </si>
  <si>
    <t>:A:0:Sales_Units_HistPlan</t>
  </si>
  <si>
    <t>:A:-1:Company_Name</t>
  </si>
  <si>
    <t>Avg Price - Plan</t>
  </si>
  <si>
    <t>Revenue_History["Products.Product_2", "Sales_Channels.Channel_2", DATE(2011,10,1)]|</t>
  </si>
  <si>
    <t>Assumptions_Sc_Off</t>
  </si>
  <si>
    <t>(Compute)'!Revenue_HistPlan_Time_Period</t>
  </si>
  <si>
    <t>:D:0:Products.Product_2</t>
  </si>
  <si>
    <t>model_date(1)</t>
  </si>
  <si>
    <t>:A:-1:Revenue_History</t>
  </si>
  <si>
    <t>Company_Name</t>
  </si>
  <si>
    <t>(Compute)'!Sales_Units_HistPlan_Date</t>
  </si>
  <si>
    <t>Plot Vars'!Revenue_HistPlan_Products</t>
  </si>
  <si>
    <t>Plot Vars'!Sales_Units_HistPlan_Products_Product_1_Sales_Channels</t>
  </si>
  <si>
    <t>Plot Vars'!Revenue_HistPlan_Products_Product_1_Sales_Channels_Channel_2</t>
  </si>
  <si>
    <t>:A:0:Sales_Units_Plan_tsum_plt</t>
  </si>
  <si>
    <t>Sales_Units_History["Products.Product_1", "Sales_Channels.Channel_2", DATE(2011,4,1)]|</t>
  </si>
  <si>
    <t xml:space="preserve">  Channel_2</t>
  </si>
  <si>
    <t>Sales_Units_Plan_In["Products.Product_1", "Sales_Channels.Channel_1", DATE(2012,4,1)]|=B10</t>
  </si>
  <si>
    <t>:D:0:Products.Product_1</t>
  </si>
  <si>
    <t>Revenue History</t>
  </si>
  <si>
    <t>Historical and planned sales units in the total time range; that is, in the historical and plan time ranges</t>
  </si>
  <si>
    <t>Plot Vars'!Revenue_HistPlan_Products_Product_1</t>
  </si>
  <si>
    <t/>
  </si>
  <si>
    <t>Plot Vars'!Sales_Units_Plan_tsum_plt</t>
  </si>
  <si>
    <t>preve(0)</t>
  </si>
  <si>
    <t>:A:-1:Time_Period</t>
  </si>
  <si>
    <t>Sales_Units_History["Products.Product_2", "Sales_Channels.Channel_1", DATE(2011,1,1)]|</t>
  </si>
  <si>
    <t>:A:0:Assumptions_Sc_Off</t>
  </si>
  <si>
    <t>Sales_Units_History["Products.Product_1", "Sales_Channels.Channel_1", DATE(2011,1,1)]|</t>
  </si>
  <si>
    <t>:A:-1:Time_History_Period</t>
  </si>
  <si>
    <t>Revenue_History["Products.Product_1", "Sales_Channels.Channel_2", DATE(2011,4,1)]|</t>
  </si>
  <si>
    <t>Revenue_History["Products.Product_2", "Sales_Channels.Channel_1", DATE(2011,1,1)]|</t>
  </si>
  <si>
    <t>Company Name</t>
  </si>
  <si>
    <t>:D:1:Sales_Channels</t>
  </si>
  <si>
    <t>:A:-1:Time_Plan_Period</t>
  </si>
  <si>
    <t>Products Dim</t>
  </si>
  <si>
    <t>:A:0:Products_Dim</t>
  </si>
  <si>
    <t>Products, Sales_Channels</t>
  </si>
  <si>
    <t>Sales_Units_History["Products.Product_1", "Sales_Channels.Channel_1", DATE(2011,4,1)]|</t>
  </si>
  <si>
    <t>Plot Vars'!Revenue_HistPlan_Products_Product_1_Sales_Channels</t>
  </si>
  <si>
    <t>A list of the products and the product families to which they belong</t>
  </si>
  <si>
    <t>:A:0:Company_Name</t>
  </si>
  <si>
    <t>Sales_Units_Plan_In["Products.Product_2", "Sales_Channels.Channel_1", DATE(2012,1,1)]|=0</t>
  </si>
  <si>
    <t>:A:0:Plan_Date</t>
  </si>
  <si>
    <t>:A:0:Revenue_Plan_tsum_plt</t>
  </si>
  <si>
    <t>:WS:</t>
  </si>
  <si>
    <t>Price_Plan["Products.Product_1", "Sales_Channels.Channel_2", DATE(2012,4,1)]|=B26</t>
  </si>
  <si>
    <t>Sales_Units_Plan_In</t>
  </si>
  <si>
    <t>Plan_Date[]|='(FnCalls 1)'!A5</t>
  </si>
  <si>
    <t>Plot Vars'!Sales_Units_HistPlan_Products_Product_1_Sales_Channels_Channel_2</t>
  </si>
  <si>
    <t>Assumptions</t>
  </si>
  <si>
    <t>Input data for sales units, in each time period of the sales plan</t>
  </si>
  <si>
    <t>Sales_Units_HistPlan</t>
  </si>
  <si>
    <t>Plot Vars'!Sales_Units_HistPlan_Products_Product_1_Sales_Channels_Channel_1</t>
  </si>
  <si>
    <t>Time_Plan_Period</t>
  </si>
  <si>
    <t>Revenue_HistPlan</t>
  </si>
  <si>
    <t>(Compute)'!Sales_Units_HistPlan_Time_Period</t>
  </si>
  <si>
    <t>Sales_Units_History</t>
  </si>
  <si>
    <t>Plot Vars'!Sales_Units_HistPlan_Products_Product_1</t>
  </si>
  <si>
    <t>:A:-1:Price_Plan</t>
  </si>
  <si>
    <t>:D:2:Products</t>
  </si>
  <si>
    <t>Revenue_Plan_tsum_plt</t>
  </si>
  <si>
    <t>Model Start</t>
  </si>
  <si>
    <t>Sales_Units_History["Products.Product_1", "Sales_Channels.Channel_1", DATE(2011,10,1)]|</t>
  </si>
  <si>
    <t>ifm(Time_Period&lt;=last(Time_History_Period)+0.01, Revenue_History, Revenue_Plan)</t>
  </si>
  <si>
    <t>:A:-1:Price_Actual</t>
  </si>
  <si>
    <t>if(isblank(Sales_Units_Plan), 0, if(Sales_Units_Plan=0, 0, Revenue_Plan/Sales_Units_Plan))</t>
  </si>
  <si>
    <t>Average actual selling prices of each product in each market segment in each time period. This is computed from actual revenue and actual sales units, and it is not an input variable.</t>
  </si>
  <si>
    <t>:A:0:Time_Period</t>
  </si>
  <si>
    <t>Time Period</t>
  </si>
  <si>
    <t>Sales_Channels</t>
  </si>
  <si>
    <t>Plot Vars'!Revenue_HistPlan_Products_Product_2_Sales_Channels</t>
  </si>
  <si>
    <t>Sales_Units_History["Products.Product_2", "Sales_Channels.Channel_1", DATE(2011,4,1)]|</t>
  </si>
  <si>
    <t>Products_Dim</t>
  </si>
  <si>
    <t>Sales_Units_History["Products.Product_2", "Sales_Channels.Channel_2", DATE(2011,10,1)]|</t>
  </si>
  <si>
    <t>Revenue_History["Products.Product_2", "Sales_Channels.Channel_1", DATE(2011,4,1)]|</t>
  </si>
  <si>
    <t>:A:-1:Revenue_HistPlan</t>
  </si>
  <si>
    <t>Revenue_History["Products.Product_1", "Sales_Channels.Channel_1", DATE(2011,7,1)]|</t>
  </si>
  <si>
    <t>:D:-1:Products</t>
  </si>
  <si>
    <t>Sales_Units_Plan_tsum_plt</t>
  </si>
  <si>
    <t>Time_Period</t>
  </si>
  <si>
    <t>Time_History_Period</t>
  </si>
  <si>
    <t>:A:0:Revenue_HistPlan</t>
  </si>
  <si>
    <t>Comment</t>
  </si>
  <si>
    <t>diminfo("Products", 7)</t>
  </si>
  <si>
    <t>Revenue_History["Products.Product_1", "Sales_Channels.Channel_2", DATE(2011,7,1)]|</t>
  </si>
  <si>
    <t>Sales_Units_History["Products.Product_1", "Sales_Channels.Channel_2", DATE(2011,7,1)]|</t>
  </si>
  <si>
    <t>Sales_Units_History["Products.Product_2", "Sales_Channels.Channel_2", DATE(2011,7,1)]|</t>
  </si>
  <si>
    <t>Sales_Units_History["Products.Product_1", "Sales_Channels.Channel_2", DATE(2011,10,1)]|</t>
  </si>
  <si>
    <t>Plot Vars'!Revenue_Plan_tsum_plt</t>
  </si>
  <si>
    <t>Price_Plan["Products.Product_2", "Sales_Channels.Channel_1", DATE(2012,4,1)]|=B29</t>
  </si>
  <si>
    <t>Price_Plan["Products.Product_1", "Sales_Channels.Channel_1", DATE(2012,1,1)]|=1</t>
  </si>
  <si>
    <t>:A:0:Price_History</t>
  </si>
  <si>
    <t>Price_Plan["Products.Product_1", "Sales_Channels.Channel_1", DATE(2012,4,1)]|=B25</t>
  </si>
  <si>
    <t>Plot Vars'!Revenue_HistPlan_Products_Product_2_Sales_Channels_Channel_1</t>
  </si>
  <si>
    <t>:D:-1:Sales_Channels</t>
  </si>
  <si>
    <t>Sales_Units_Plan</t>
  </si>
  <si>
    <t>:D:0:Sales_Channels.Channel_1</t>
  </si>
  <si>
    <t>Plot Vars'!Products_Dim</t>
  </si>
  <si>
    <t>Channel 1</t>
  </si>
  <si>
    <t xml:space="preserve">  Product_2</t>
  </si>
  <si>
    <t>Sales_Units_Plan_In["Products.Product_2", "Sales_Channels.Channel_2", DATE(2012,1,1)]|=0</t>
  </si>
  <si>
    <t>:A:-1:Revenue_Plan_tsum_plt</t>
  </si>
  <si>
    <t>:A:0:Sales_Units_History</t>
  </si>
  <si>
    <t>preve(1)</t>
  </si>
  <si>
    <t>:A:-1:Revenue_Plan</t>
  </si>
  <si>
    <t>if(isblank(0), 0, if(0=0, 0, 0/0))</t>
  </si>
  <si>
    <t>Total</t>
  </si>
  <si>
    <t>Revenue_History["Products.Product_1", "Sales_Channels.Channel_1", DATE(2011,10,1)]|</t>
  </si>
  <si>
    <t>Sales_Units_History["Products.Product_1", "Sales_Channels.Channel_1", DATE(2011,7,1)]|</t>
  </si>
  <si>
    <t>Prices of the products during the historical time range before the plan time range. This is computed from revenue history and sales units history; it is not input data.</t>
  </si>
  <si>
    <t>:D:1:Products</t>
  </si>
  <si>
    <t>Formula / Data</t>
  </si>
  <si>
    <t>:D:0:Sales_Channels</t>
  </si>
  <si>
    <t>:A:-1:Sales_Units_Plan_tsum_plt</t>
  </si>
  <si>
    <t>:SD:0:1/1/2011</t>
  </si>
  <si>
    <t>Price_Actual</t>
  </si>
  <si>
    <t>:D:2:Sales_Channels.Channel_1</t>
  </si>
  <si>
    <t>Total planned sales units of each product in the total time range; that is, in the historical and plan time ranges. Used to support plots.</t>
  </si>
  <si>
    <t>:A:0:Sales_Units_Plan_In</t>
  </si>
  <si>
    <t>:A:0:Revenue_History</t>
  </si>
  <si>
    <t>Price_Plan</t>
  </si>
  <si>
    <t>:A:0:Time_History_Period</t>
  </si>
  <si>
    <t>:A:-1:Sales_Units_History</t>
  </si>
  <si>
    <t>Plot Vars'!Sales_Units_HistPlan_Products</t>
  </si>
  <si>
    <t>Price_History</t>
  </si>
  <si>
    <t>Plot Vars'!Sales_Units_HistPlan_Products_Product_2_Sales_Channels_Channel_1</t>
  </si>
  <si>
    <t>Revenue_History</t>
  </si>
  <si>
    <t>:A:0:Price_Plan</t>
  </si>
  <si>
    <t>Revenue_History["Products.Product_2", "Sales_Channels.Channel_2", DATE(2011,7,1)]|</t>
  </si>
  <si>
    <t>Revenue</t>
  </si>
  <si>
    <t>Sales units in the sales plan, by time period. This is input data.</t>
  </si>
  <si>
    <t>Revenue_History["Products.Product_2", "Sales_Channels.Channel_2", DATE(2011,4,1)]|</t>
  </si>
  <si>
    <t>Display As</t>
  </si>
  <si>
    <t>Plot Vars'!Sales_Units_HistPlan_Products_Product_2_Sales_Channels</t>
  </si>
  <si>
    <t>Global</t>
  </si>
  <si>
    <t>Plot Vars'!Sales_Units_HistPlan_Products_Product_2</t>
  </si>
  <si>
    <t>Data:</t>
  </si>
  <si>
    <t>:A:0:Price_Actual</t>
  </si>
  <si>
    <t>Roll-up:</t>
  </si>
  <si>
    <t>A list of the assumptions provide for the sales plan</t>
  </si>
  <si>
    <t>Prices of the products in each time period in the sales plan</t>
  </si>
  <si>
    <t>Sales_Units_History["Products.Product_2", "Sales_Channels.Channel_1", DATE(2011,7,1)]|</t>
  </si>
  <si>
    <t>:A:-1:Sales_Units_Plan_In</t>
  </si>
  <si>
    <t>:A:-1:Plan_Date</t>
  </si>
  <si>
    <t>Sales Units History</t>
  </si>
  <si>
    <t>Price_Plan["Products.Product_2", "Sales_Channels.Channel_2", DATE(2012,1,1)]|=1</t>
  </si>
  <si>
    <t>Plan Date</t>
  </si>
  <si>
    <t>Dimension Index</t>
  </si>
  <si>
    <t>Display Label</t>
  </si>
  <si>
    <t>:A:-1:Assumptions_Sc_Off</t>
  </si>
  <si>
    <t>Sales_Units_History["Products.Product_2", "Sales_Channels.Channel_2", DATE(2011,4,1)]|</t>
  </si>
  <si>
    <t>Variable</t>
  </si>
  <si>
    <t xml:space="preserve">  Channel_1</t>
  </si>
  <si>
    <t>The date of the sales plan</t>
  </si>
  <si>
    <t>:D:2:Sales_Channels</t>
  </si>
  <si>
    <t>Display Item As</t>
  </si>
  <si>
    <t>:A:0:Revenue_Plan</t>
  </si>
  <si>
    <t>Historical and planned revenue in the total time range; that is, in the historical and plan time ranges</t>
  </si>
  <si>
    <t>:A:-1:Price_History</t>
  </si>
  <si>
    <t xml:space="preserve">Avg Price - Actual </t>
  </si>
  <si>
    <t>Channel 2</t>
  </si>
  <si>
    <t>Increasing counter for time periods in the model time range, where the first time period is numbered 1</t>
  </si>
  <si>
    <t>Sales Plan for a Small Startup</t>
  </si>
  <si>
    <t>You can customize this template by filling in a simple form, without editing a spreadsheet.</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</si>
  <si>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</si>
  <si>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</si>
  <si>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</si>
  <si>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</si>
  <si>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</si>
  <si>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</si>
  <si>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</si>
  <si>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</si>
  <si>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</si>
  <si>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</si>
  <si>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</si>
  <si>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</si>
  <si>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</si>
  <si>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</si>
  <si>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</si>
  <si>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</si>
  <si>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</si>
  <si>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</si>
  <si>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</si>
  <si>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</si>
  <si>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</si>
  <si>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</si>
  <si>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</si>
  <si>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</si>
  <si>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</si>
  <si>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</si>
  <si>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</si>
  <si>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</si>
  <si>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</si>
  <si>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</si>
  <si>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</si>
  <si>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</si>
  <si>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</si>
  <si>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Sales Plan for a Small Startup</t>
  </si>
  <si>
    <t>The model organizes sales history and a sales plan, with sales units, prices and revenue, segmented by product.</t>
  </si>
  <si>
    <r>
      <rPr>
        <sz val="10"/>
        <rFont val="Times New Roman"/>
        <family val="1"/>
      </rPr>
      <t>•</t>
    </r>
    <r>
      <rPr>
        <sz val="10"/>
        <rFont val="Arial"/>
        <family val="2"/>
      </rPr>
      <t xml:space="preserve"> You specify the time range and time grain (days, weeks, months, ...). You can alter the start date in Excel.</t>
    </r>
  </si>
  <si>
    <r>
      <rPr>
        <sz val="10"/>
        <rFont val="Times New Roman"/>
        <family val="1"/>
      </rPr>
      <t>•</t>
    </r>
    <r>
      <rPr>
        <sz val="10"/>
        <rFont val="Arial"/>
        <family val="2"/>
      </rPr>
      <t xml:space="preserve"> You specify the number of products and their names. Products can be assigned to product families.</t>
    </r>
  </si>
  <si>
    <r>
      <rPr>
        <sz val="10"/>
        <rFont val="Times New Roman"/>
        <family val="1"/>
      </rPr>
      <t>•</t>
    </r>
    <r>
      <rPr>
        <sz val="10"/>
        <rFont val="Arial"/>
        <family val="2"/>
      </rPr>
      <t xml:space="preserve"> Enter historical data before plan time to help see trends.</t>
    </r>
  </si>
  <si>
    <r>
      <rPr>
        <sz val="10"/>
        <rFont val="Times New Roman"/>
        <family val="1"/>
      </rPr>
      <t>•</t>
    </r>
    <r>
      <rPr>
        <sz val="10"/>
        <rFont val="Arial"/>
        <family val="2"/>
      </rPr>
      <t xml:space="preserve"> Compare plan and actual values for revenue and sales units in tables and graphs (Advanced version).</t>
    </r>
  </si>
  <si>
    <r>
      <rPr>
        <sz val="10"/>
        <rFont val="Times New Roman"/>
        <family val="1"/>
      </rPr>
      <t>•</t>
    </r>
    <r>
      <rPr>
        <sz val="10"/>
        <rFont val="Arial"/>
        <family val="2"/>
      </rPr>
      <t xml:space="preserve"> Organizes your text assumptions that underlie the cash flow plan. (Advanced version)</t>
    </r>
  </si>
  <si>
    <r>
      <rPr>
        <sz val="10"/>
        <rFont val="Times New Roman"/>
        <family val="1"/>
      </rPr>
      <t>•</t>
    </r>
    <r>
      <rPr>
        <sz val="10"/>
        <rFont val="Arial"/>
        <family val="2"/>
      </rPr>
      <t xml:space="preserve"> Use three optional scenarios to specify low, medium and high sales plans.</t>
    </r>
  </si>
  <si>
    <t>This Excel workbook was generated by ModelSheet on March 1, 2011, except for this worksheet of comments.</t>
  </si>
  <si>
    <t>Copyright © 2011 ModelSheet Software, LLC</t>
  </si>
  <si>
    <t>ModelSheet and the ModelSheet logo are registered trademarks of ModelSheet Software,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</si>
</sst>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0.0%"/>
    <numFmt numFmtId="167" formatCode="&quot;$&quot;#,##0.000_);[Red]\(&quot;$&quot;#,##0.000\)"/>
    <numFmt numFmtId="168" formatCode="#,##0.000"/>
    <numFmt numFmtId="169" formatCode="#,##0.0"/>
    <numFmt numFmtId="170" formatCode="#,##0%"/>
    <numFmt numFmtId="171" formatCode="&quot;$&quot;#,##0.0_);[Red]\(&quot;$&quot;#,##0.0\)"/>
  </numFmts>
  <fonts count="16" x14ac:knownFonts="1">
    <font>
      <sz val="10"/>
      <name val="Arial"/>
      <family val="2"/>
    </font>
    <font>
      <sz val="10"/>
      <name val="Arial"/>
      <family val="2"/>
    </font>
    <font>
      <b/>
      <sz val="12"/>
      <color indexed="8"/>
      <name val="Arial"/>
      <family val="2"/>
    </font>
    <font>
      <b/>
      <sz val="8"/>
      <color indexed="8"/>
      <name val="Arial"/>
      <family val="2"/>
    </font>
    <font>
      <b/>
      <i/>
      <sz val="8"/>
      <color indexed="8"/>
      <name val="Arial"/>
      <family val="2"/>
    </font>
    <font>
      <i/>
      <sz val="8"/>
      <color indexed="8"/>
      <name val="Arial"/>
      <family val="2"/>
    </font>
    <font>
      <sz val="8"/>
      <color indexed="8"/>
      <name val="Arial"/>
      <family val="2"/>
    </font>
    <font>
      <b/>
      <sz val="8"/>
      <name val="Arial"/>
      <family val="2"/>
    </font>
    <font>
      <b/>
      <sz val="14"/>
      <name val="Arial"/>
      <family val="2"/>
    </font>
    <font>
      <b/>
      <sz val="11"/>
      <color rgb="FFFF0000"/>
      <name val="Arial"/>
      <family val="2"/>
    </font>
    <font>
      <b/>
      <i/>
      <sz val="10"/>
      <name val="Arial"/>
      <family val="2"/>
    </font>
    <font>
      <b/>
      <sz val="10"/>
      <name val="Arial"/>
      <family val="2"/>
    </font>
    <font>
      <u/>
      <sz val="10"/>
      <color theme="10"/>
      <name val="Arial"/>
      <family val="2"/>
    </font>
    <font>
      <b/>
      <sz val="11"/>
      <name val="Arial"/>
      <family val="2"/>
    </font>
    <font>
      <sz val="10"/>
      <name val="Times New Roman"/>
      <family val="1"/>
    </font>
    <font>
      <sz val="10"/>
      <name val="Calibri"/>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rgb="FFCCCCFF"/>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s>
  <cellStyleXfs count="194">
    <xf numFmtId="0" fontId="0" fillId="0" borderId="0">
      <alignment vertical="center"/>
    </xf>
    <xf numFmtId="0" fontId="2" fillId="2" borderId="0" applyBorder="0">
      <alignment vertical="top" shrinkToFit="1"/>
    </xf>
    <xf numFmtId="0" fontId="3" fillId="2" borderId="1">
      <alignment vertical="top" shrinkToFit="1"/>
    </xf>
    <xf numFmtId="0" fontId="3" fillId="3" borderId="1">
      <alignment horizontal="left" vertical="top" shrinkToFit="1"/>
      <protection locked="0"/>
    </xf>
    <xf numFmtId="0" fontId="3" fillId="2" borderId="2">
      <alignment vertical="top" shrinkToFit="1"/>
    </xf>
    <xf numFmtId="14" fontId="3" fillId="3" borderId="2">
      <alignment horizontal="right" vertical="top" shrinkToFit="1"/>
      <protection locked="0"/>
    </xf>
    <xf numFmtId="0" fontId="3" fillId="2" borderId="3">
      <alignment horizontal="center" vertical="top" shrinkToFit="1"/>
    </xf>
    <xf numFmtId="0" fontId="3" fillId="2" borderId="4">
      <alignment horizontal="center" vertical="top" shrinkToFit="1"/>
    </xf>
    <xf numFmtId="3" fontId="3" fillId="2" borderId="5">
      <alignment horizontal="right" vertical="top" shrinkToFit="1"/>
    </xf>
    <xf numFmtId="3" fontId="3" fillId="2" borderId="6">
      <alignment horizontal="right" vertical="top" shrinkToFit="1"/>
    </xf>
    <xf numFmtId="0" fontId="4" fillId="2" borderId="7">
      <alignment vertical="top" shrinkToFit="1"/>
    </xf>
    <xf numFmtId="3" fontId="4" fillId="2" borderId="0" applyBorder="0">
      <alignment horizontal="right" vertical="top" shrinkToFit="1"/>
    </xf>
    <xf numFmtId="3" fontId="4" fillId="2" borderId="8">
      <alignment horizontal="right" vertical="top" shrinkToFit="1"/>
    </xf>
    <xf numFmtId="0" fontId="5" fillId="2" borderId="7">
      <alignment vertical="top" shrinkToFit="1"/>
    </xf>
    <xf numFmtId="3" fontId="6" fillId="3" borderId="0" applyBorder="0">
      <alignment horizontal="right" vertical="top" shrinkToFit="1"/>
      <protection locked="0"/>
    </xf>
    <xf numFmtId="3" fontId="6" fillId="3" borderId="8">
      <alignment horizontal="right" vertical="top" shrinkToFit="1"/>
      <protection locked="0"/>
    </xf>
    <xf numFmtId="0" fontId="3" fillId="2" borderId="7">
      <alignment vertical="top" shrinkToFit="1"/>
    </xf>
    <xf numFmtId="3" fontId="3" fillId="2" borderId="0" applyBorder="0">
      <alignment horizontal="right" vertical="top" shrinkToFit="1"/>
    </xf>
    <xf numFmtId="3" fontId="3" fillId="2" borderId="8">
      <alignment horizontal="right" vertical="top" shrinkToFit="1"/>
    </xf>
    <xf numFmtId="3" fontId="6" fillId="2" borderId="0" applyBorder="0">
      <alignment horizontal="right" vertical="top" shrinkToFit="1"/>
    </xf>
    <xf numFmtId="3" fontId="6" fillId="2" borderId="8">
      <alignment horizontal="right" vertical="top" shrinkToFit="1"/>
    </xf>
    <xf numFmtId="0" fontId="4" fillId="2" borderId="2">
      <alignment vertical="top" shrinkToFit="1"/>
    </xf>
    <xf numFmtId="3" fontId="4" fillId="2" borderId="9">
      <alignment horizontal="right" vertical="top" shrinkToFit="1"/>
    </xf>
    <xf numFmtId="3" fontId="4" fillId="2" borderId="10">
      <alignment horizontal="right" vertical="top" shrinkToFit="1"/>
    </xf>
    <xf numFmtId="0" fontId="3" fillId="2" borderId="11">
      <alignment horizontal="center" vertical="top" shrinkToFit="1"/>
    </xf>
    <xf numFmtId="165" fontId="3" fillId="2" borderId="5">
      <alignment horizontal="right" vertical="top" shrinkToFit="1"/>
    </xf>
    <xf numFmtId="165" fontId="3" fillId="2" borderId="6">
      <alignment horizontal="right" vertical="top" shrinkToFit="1"/>
    </xf>
    <xf numFmtId="165" fontId="4" fillId="2" borderId="0" applyBorder="0">
      <alignment horizontal="right" vertical="top" shrinkToFit="1"/>
    </xf>
    <xf numFmtId="165" fontId="4" fillId="2" borderId="8">
      <alignment horizontal="right" vertical="top" shrinkToFit="1"/>
    </xf>
    <xf numFmtId="165" fontId="6" fillId="3" borderId="0" applyBorder="0">
      <alignment horizontal="right" vertical="top" shrinkToFit="1"/>
      <protection locked="0"/>
    </xf>
    <xf numFmtId="165" fontId="6" fillId="3" borderId="8">
      <alignment horizontal="right" vertical="top" shrinkToFit="1"/>
      <protection locked="0"/>
    </xf>
    <xf numFmtId="165" fontId="3" fillId="2" borderId="0" applyBorder="0">
      <alignment horizontal="right" vertical="top" shrinkToFit="1"/>
    </xf>
    <xf numFmtId="165" fontId="3" fillId="2" borderId="8">
      <alignment horizontal="right" vertical="top" shrinkToFit="1"/>
    </xf>
    <xf numFmtId="165" fontId="6" fillId="2" borderId="0" applyBorder="0">
      <alignment horizontal="right" vertical="top" shrinkToFit="1"/>
    </xf>
    <xf numFmtId="165" fontId="6" fillId="2" borderId="8">
      <alignment horizontal="right" vertical="top" shrinkToFit="1"/>
    </xf>
    <xf numFmtId="0" fontId="3" fillId="2" borderId="12">
      <alignment vertical="top" shrinkToFit="1"/>
    </xf>
    <xf numFmtId="0" fontId="3" fillId="2" borderId="11">
      <alignment vertical="top" shrinkToFit="1"/>
    </xf>
    <xf numFmtId="0" fontId="3" fillId="2" borderId="4">
      <alignment vertical="top" shrinkToFit="1"/>
    </xf>
    <xf numFmtId="165" fontId="4" fillId="2" borderId="9">
      <alignment horizontal="right" vertical="top" shrinkToFit="1"/>
    </xf>
    <xf numFmtId="165" fontId="4" fillId="2" borderId="10">
      <alignment horizontal="right" vertical="top" shrinkToFit="1"/>
    </xf>
    <xf numFmtId="0" fontId="3" fillId="2" borderId="11">
      <alignment horizontal="left" vertical="top" shrinkToFit="1"/>
    </xf>
    <xf numFmtId="0" fontId="3" fillId="4" borderId="0" applyBorder="0">
      <alignment vertical="top" shrinkToFit="1"/>
    </xf>
    <xf numFmtId="0" fontId="5" fillId="4" borderId="0" applyBorder="0">
      <alignment vertical="top" shrinkToFit="1"/>
    </xf>
    <xf numFmtId="0" fontId="3" fillId="4" borderId="0" applyBorder="0">
      <alignment horizontal="right" vertical="top" shrinkToFit="1"/>
    </xf>
    <xf numFmtId="0" fontId="6" fillId="4" borderId="0" applyBorder="0">
      <alignment vertical="top" shrinkToFit="1"/>
    </xf>
    <xf numFmtId="0" fontId="5" fillId="2" borderId="11">
      <alignment vertical="top" shrinkToFit="1"/>
    </xf>
    <xf numFmtId="0" fontId="3" fillId="2" borderId="11">
      <alignment horizontal="right" vertical="top" shrinkToFit="1"/>
    </xf>
    <xf numFmtId="0" fontId="6" fillId="2" borderId="11">
      <alignment vertical="top" shrinkToFit="1"/>
    </xf>
    <xf numFmtId="0" fontId="3" fillId="2" borderId="5">
      <alignment horizontal="left" vertical="top" shrinkToFit="1"/>
    </xf>
    <xf numFmtId="0" fontId="3" fillId="2" borderId="0" applyBorder="0">
      <alignment horizontal="left" vertical="top" shrinkToFit="1"/>
    </xf>
    <xf numFmtId="165" fontId="3" fillId="2" borderId="11">
      <alignment horizontal="right" vertical="top" shrinkToFit="1"/>
    </xf>
    <xf numFmtId="3" fontId="3" fillId="2" borderId="4">
      <alignment horizontal="right" vertical="top" shrinkToFit="1"/>
    </xf>
    <xf numFmtId="0" fontId="6" fillId="2" borderId="0" applyBorder="0">
      <alignment vertical="top" shrinkToFit="1"/>
    </xf>
    <xf numFmtId="14" fontId="6" fillId="2" borderId="11">
      <alignment horizontal="right" vertical="top" shrinkToFit="1"/>
    </xf>
    <xf numFmtId="14" fontId="6" fillId="2" borderId="4">
      <alignment horizontal="right" vertical="top" shrinkToFit="1"/>
    </xf>
    <xf numFmtId="3" fontId="3" fillId="2" borderId="11">
      <alignment horizontal="right" vertical="top" shrinkToFit="1"/>
    </xf>
    <xf numFmtId="3" fontId="3" fillId="2" borderId="9">
      <alignment horizontal="right" vertical="top" shrinkToFit="1"/>
    </xf>
    <xf numFmtId="3" fontId="3" fillId="2" borderId="10">
      <alignment horizontal="right" vertical="top" shrinkToFit="1"/>
    </xf>
    <xf numFmtId="0" fontId="3" fillId="2" borderId="13">
      <alignment horizontal="left" vertical="top" shrinkToFit="1"/>
    </xf>
    <xf numFmtId="14" fontId="6" fillId="3" borderId="13">
      <alignment horizontal="right" vertical="top" shrinkToFit="1"/>
      <protection locked="0"/>
    </xf>
    <xf numFmtId="0" fontId="3" fillId="2" borderId="14">
      <alignment horizontal="left" vertical="top" shrinkToFit="1"/>
    </xf>
    <xf numFmtId="0" fontId="6" fillId="2" borderId="13">
      <alignment vertical="top" shrinkToFit="1"/>
    </xf>
    <xf numFmtId="0" fontId="6" fillId="3" borderId="13">
      <alignment vertical="top" shrinkToFit="1"/>
      <protection locked="0"/>
    </xf>
    <xf numFmtId="0" fontId="3" fillId="3" borderId="13">
      <alignment vertical="top" shrinkToFit="1"/>
      <protection locked="0"/>
    </xf>
    <xf numFmtId="0" fontId="4" fillId="3" borderId="13">
      <alignment vertical="top" shrinkToFit="1"/>
      <protection locked="0"/>
    </xf>
    <xf numFmtId="0" fontId="12" fillId="0" borderId="0" applyNumberFormat="0" applyFill="0" applyBorder="0" applyAlignment="0" applyProtection="0">
      <alignment vertical="top"/>
      <protection locked="0"/>
    </xf>
    <xf numFmtId="0" fontId="1" fillId="0" borderId="15">
      <alignment vertical="center"/>
    </xf>
    <xf numFmtId="166" fontId="3" fillId="6" borderId="2" applyNumberFormat="0" applyFont="0" applyFill="0" applyBorder="0" applyAlignment="0" applyProtection="0">
      <alignment horizontal="right" vertical="top"/>
    </xf>
    <xf numFmtId="0" fontId="3" fillId="6" borderId="5" applyNumberFormat="0" applyFont="0" applyFill="0" applyBorder="0" applyAlignment="0" applyProtection="0">
      <alignment horizontal="left" vertical="top"/>
    </xf>
    <xf numFmtId="0" fontId="3" fillId="6" borderId="1" applyNumberFormat="0" applyFont="0" applyFill="0" applyBorder="0" applyAlignment="0" applyProtection="0">
      <alignment horizontal="left" vertical="top"/>
    </xf>
    <xf numFmtId="0" fontId="4" fillId="4" borderId="0" applyNumberFormat="0" applyFont="0" applyFill="0" applyBorder="0" applyAlignment="0" applyProtection="0">
      <alignment horizontal="left" vertical="top"/>
    </xf>
    <xf numFmtId="0" fontId="4" fillId="6" borderId="0" applyNumberFormat="0" applyFont="0" applyFill="0" applyBorder="0" applyAlignment="0" applyProtection="0">
      <alignment horizontal="left" vertical="top"/>
    </xf>
    <xf numFmtId="0" fontId="4" fillId="6" borderId="7" applyNumberFormat="0" applyFont="0" applyFill="0" applyBorder="0" applyAlignment="0" applyProtection="0">
      <alignment horizontal="left" vertical="top"/>
    </xf>
    <xf numFmtId="0" fontId="3" fillId="6" borderId="0" applyNumberFormat="0" applyFont="0" applyFill="0" applyBorder="0" applyAlignment="0" applyProtection="0">
      <alignment horizontal="left" vertical="top"/>
    </xf>
    <xf numFmtId="0" fontId="3" fillId="6" borderId="7" applyNumberFormat="0" applyFont="0" applyFill="0" applyBorder="0" applyAlignment="0" applyProtection="0">
      <alignment horizontal="left" vertical="top"/>
    </xf>
    <xf numFmtId="4" fontId="3" fillId="6" borderId="5" applyNumberFormat="0" applyFont="0" applyFill="0" applyBorder="0" applyAlignment="0" applyProtection="0">
      <alignment horizontal="right" vertical="top"/>
    </xf>
    <xf numFmtId="4" fontId="3" fillId="6" borderId="6" applyNumberFormat="0" applyFont="0" applyFill="0" applyBorder="0" applyAlignment="0" applyProtection="0">
      <alignment horizontal="right" vertical="top"/>
    </xf>
    <xf numFmtId="4" fontId="4" fillId="4" borderId="0" applyNumberFormat="0" applyFont="0" applyFill="0" applyBorder="0" applyAlignment="0" applyProtection="0">
      <alignment horizontal="right" vertical="top"/>
    </xf>
    <xf numFmtId="4" fontId="4" fillId="4" borderId="8" applyNumberFormat="0" applyFont="0" applyFill="0" applyBorder="0" applyAlignment="0" applyProtection="0">
      <alignment horizontal="right" vertical="top"/>
    </xf>
    <xf numFmtId="167" fontId="6" fillId="6" borderId="0" applyNumberFormat="0" applyFont="0" applyFill="0" applyBorder="0" applyAlignment="0" applyProtection="0">
      <alignment horizontal="right" vertical="top"/>
    </xf>
    <xf numFmtId="168" fontId="3" fillId="4" borderId="0" applyNumberFormat="0" applyFont="0" applyFill="0" applyBorder="0" applyAlignment="0" applyProtection="0">
      <alignment horizontal="right" vertical="top"/>
    </xf>
    <xf numFmtId="168" fontId="3" fillId="6" borderId="7" applyNumberFormat="0" applyFont="0" applyFill="0" applyBorder="0" applyAlignment="0" applyProtection="0">
      <alignment horizontal="right" vertical="top"/>
    </xf>
    <xf numFmtId="165" fontId="3" fillId="4" borderId="0" applyNumberFormat="0" applyFont="0" applyFill="0" applyBorder="0" applyAlignment="0" applyProtection="0">
      <alignment horizontal="right" vertical="top"/>
    </xf>
    <xf numFmtId="167" fontId="3" fillId="4" borderId="0" applyNumberFormat="0" applyFont="0" applyFill="0" applyBorder="0" applyAlignment="0" applyProtection="0">
      <alignment horizontal="right" vertical="top"/>
    </xf>
    <xf numFmtId="4" fontId="4" fillId="6" borderId="0" applyNumberFormat="0" applyFont="0" applyFill="0" applyBorder="0" applyAlignment="0" applyProtection="0">
      <alignment horizontal="right" vertical="top"/>
    </xf>
    <xf numFmtId="4" fontId="4" fillId="6" borderId="8" applyNumberFormat="0" applyFont="0" applyFill="0" applyBorder="0" applyAlignment="0" applyProtection="0">
      <alignment horizontal="right" vertical="top"/>
    </xf>
    <xf numFmtId="4" fontId="6" fillId="4" borderId="0" applyNumberFormat="0" applyFont="0" applyFill="0" applyBorder="0" applyAlignment="0" applyProtection="0">
      <alignment horizontal="right" vertical="top"/>
    </xf>
    <xf numFmtId="4" fontId="6" fillId="4" borderId="8" applyNumberFormat="0" applyFont="0" applyFill="0" applyBorder="0" applyAlignment="0" applyProtection="0">
      <alignment horizontal="right" vertical="top"/>
    </xf>
    <xf numFmtId="166" fontId="3" fillId="6" borderId="11" applyProtection="0">
      <alignment horizontal="right" vertical="top"/>
    </xf>
    <xf numFmtId="166" fontId="3" fillId="6" borderId="12" applyNumberFormat="0" applyFont="0" applyFill="0" applyBorder="0" applyAlignment="0" applyProtection="0">
      <alignment horizontal="right" vertical="top"/>
    </xf>
    <xf numFmtId="166" fontId="3" fillId="4" borderId="11" applyNumberFormat="0" applyFont="0" applyFill="0" applyBorder="0" applyAlignment="0" applyProtection="0">
      <alignment horizontal="right" vertical="top"/>
    </xf>
    <xf numFmtId="166" fontId="3" fillId="6" borderId="5" applyNumberFormat="0" applyFont="0" applyFill="0" applyBorder="0" applyAlignment="0" applyProtection="0">
      <alignment horizontal="right" vertical="top"/>
    </xf>
    <xf numFmtId="166" fontId="3" fillId="6" borderId="1"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7" applyNumberFormat="0" applyFont="0" applyFill="0" applyBorder="0" applyAlignment="0" applyProtection="0">
      <alignment horizontal="right" vertical="top"/>
    </xf>
    <xf numFmtId="166" fontId="3" fillId="6" borderId="9" applyNumberFormat="0" applyFont="0" applyFill="0" applyBorder="0" applyAlignment="0" applyProtection="0">
      <alignment horizontal="right" vertical="top"/>
    </xf>
    <xf numFmtId="3" fontId="3" fillId="6" borderId="5" applyNumberFormat="0" applyFont="0" applyFill="0" applyBorder="0" applyAlignment="0" applyProtection="0">
      <alignment horizontal="right" vertical="top"/>
    </xf>
    <xf numFmtId="3" fontId="3" fillId="6" borderId="1" applyNumberFormat="0" applyFont="0" applyFill="0" applyBorder="0" applyAlignment="0" applyProtection="0">
      <alignment horizontal="right" vertical="top"/>
    </xf>
    <xf numFmtId="3" fontId="3" fillId="4" borderId="5"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169" fontId="3" fillId="4" borderId="0" applyNumberFormat="0" applyFont="0" applyFill="0" applyBorder="0" applyAlignment="0" applyProtection="0">
      <alignment horizontal="right" vertical="top"/>
    </xf>
    <xf numFmtId="164" fontId="3" fillId="6" borderId="0" applyNumberFormat="0" applyFont="0" applyFill="0" applyBorder="0" applyAlignment="0" applyProtection="0">
      <alignment horizontal="right" vertical="top"/>
    </xf>
    <xf numFmtId="164" fontId="3" fillId="6" borderId="7" applyNumberFormat="0" applyFont="0" applyFill="0" applyBorder="0" applyAlignment="0" applyProtection="0">
      <alignment horizontal="right" vertical="top"/>
    </xf>
    <xf numFmtId="164" fontId="4" fillId="4" borderId="0" applyNumberFormat="0" applyFont="0" applyFill="0" applyBorder="0" applyAlignment="0" applyProtection="0">
      <alignment horizontal="right" vertical="top"/>
    </xf>
    <xf numFmtId="164" fontId="4" fillId="6" borderId="7" applyNumberFormat="0" applyFont="0" applyFill="0" applyBorder="0" applyAlignment="0" applyProtection="0">
      <alignment horizontal="right" vertical="top"/>
    </xf>
    <xf numFmtId="0" fontId="3" fillId="4" borderId="1" applyProtection="0">
      <alignment horizontal="left" vertical="top"/>
    </xf>
    <xf numFmtId="3" fontId="4" fillId="4" borderId="0" applyNumberFormat="0" applyFont="0" applyFill="0" applyBorder="0" applyAlignment="0" applyProtection="0">
      <alignment horizontal="right" vertical="top"/>
    </xf>
    <xf numFmtId="3" fontId="3" fillId="6" borderId="9" applyNumberFormat="0" applyFont="0" applyFill="0" applyBorder="0" applyAlignment="0" applyProtection="0">
      <alignment horizontal="right" vertical="top"/>
    </xf>
    <xf numFmtId="3" fontId="3" fillId="6" borderId="2" applyNumberFormat="0" applyFont="0" applyFill="0" applyBorder="0" applyAlignment="0" applyProtection="0">
      <alignment horizontal="right" vertical="top"/>
    </xf>
    <xf numFmtId="169" fontId="4" fillId="4" borderId="0" applyNumberFormat="0" applyFont="0" applyFill="0" applyBorder="0" applyAlignment="0" applyProtection="0">
      <alignment horizontal="right" vertical="top"/>
    </xf>
    <xf numFmtId="164" fontId="3" fillId="4" borderId="0" applyNumberFormat="0" applyFont="0" applyFill="0" applyBorder="0" applyAlignment="0" applyProtection="0">
      <alignment horizontal="right" vertical="top"/>
    </xf>
    <xf numFmtId="164" fontId="3" fillId="4" borderId="9" applyNumberFormat="0" applyFont="0" applyFill="0" applyBorder="0" applyAlignment="0" applyProtection="0">
      <alignment horizontal="right" vertical="top"/>
    </xf>
    <xf numFmtId="164" fontId="3" fillId="6" borderId="2" applyNumberFormat="0" applyFont="0" applyFill="0" applyBorder="0" applyAlignment="0" applyProtection="0">
      <alignment horizontal="right" vertical="top"/>
    </xf>
    <xf numFmtId="164" fontId="3" fillId="4" borderId="11" applyNumberFormat="0" applyFont="0" applyFill="0" applyBorder="0" applyAlignment="0" applyProtection="0">
      <alignment horizontal="right" vertical="top"/>
    </xf>
    <xf numFmtId="164" fontId="3" fillId="6" borderId="12" applyNumberFormat="0" applyFont="0" applyFill="0" applyBorder="0" applyAlignment="0" applyProtection="0">
      <alignment horizontal="right" vertical="top"/>
    </xf>
    <xf numFmtId="166" fontId="3" fillId="4" borderId="5" applyProtection="0">
      <alignment horizontal="right" vertical="top"/>
    </xf>
    <xf numFmtId="164" fontId="3" fillId="6" borderId="5" applyNumberFormat="0" applyFont="0" applyFill="0" applyBorder="0" applyAlignment="0" applyProtection="0">
      <alignment horizontal="right" vertical="top"/>
    </xf>
    <xf numFmtId="164" fontId="3" fillId="6" borderId="1" applyNumberFormat="0" applyFont="0" applyFill="0" applyBorder="0" applyAlignment="0" applyProtection="0">
      <alignment horizontal="right" vertical="top"/>
    </xf>
    <xf numFmtId="164" fontId="6" fillId="6" borderId="0" applyNumberFormat="0" applyFont="0" applyFill="0" applyBorder="0" applyAlignment="0" applyProtection="0">
      <alignment horizontal="right" vertical="top"/>
    </xf>
    <xf numFmtId="164" fontId="3" fillId="6" borderId="11" applyNumberFormat="0" applyFont="0" applyFill="0" applyBorder="0" applyAlignment="0" applyProtection="0">
      <alignment horizontal="right" vertical="top"/>
    </xf>
    <xf numFmtId="164" fontId="4" fillId="6" borderId="0" applyNumberFormat="0" applyFont="0" applyFill="0" applyBorder="0" applyAlignment="0" applyProtection="0">
      <alignment horizontal="right" vertical="top"/>
    </xf>
    <xf numFmtId="164" fontId="3" fillId="6" borderId="9" applyNumberFormat="0" applyFont="0" applyFill="0" applyBorder="0" applyAlignment="0" applyProtection="0">
      <alignment horizontal="right" vertical="top"/>
    </xf>
    <xf numFmtId="164" fontId="3" fillId="7" borderId="9" applyNumberFormat="0" applyFont="0" applyFill="0" applyBorder="0" applyAlignment="0" applyProtection="0">
      <alignment horizontal="right" vertical="top"/>
    </xf>
    <xf numFmtId="164" fontId="6" fillId="7" borderId="0" applyNumberFormat="0" applyFont="0" applyFill="0" applyBorder="0" applyAlignment="0" applyProtection="0">
      <alignment horizontal="right" vertical="top"/>
    </xf>
    <xf numFmtId="0" fontId="6" fillId="2" borderId="0" applyNumberFormat="0" applyFont="0" applyFill="0" applyBorder="0" applyAlignment="0" applyProtection="0">
      <alignment vertical="top"/>
    </xf>
    <xf numFmtId="4" fontId="3" fillId="6" borderId="1" applyNumberFormat="0" applyFont="0" applyFill="0" applyBorder="0" applyAlignment="0" applyProtection="0">
      <alignment horizontal="right" vertical="top"/>
    </xf>
    <xf numFmtId="4" fontId="3" fillId="6" borderId="9" applyNumberFormat="0" applyFont="0" applyFill="0" applyBorder="0" applyAlignment="0" applyProtection="0">
      <alignment horizontal="right" vertical="top"/>
    </xf>
    <xf numFmtId="4" fontId="3" fillId="6" borderId="2" applyNumberFormat="0" applyFont="0" applyFill="0" applyBorder="0" applyAlignment="0" applyProtection="0">
      <alignment horizontal="right" vertical="top"/>
    </xf>
    <xf numFmtId="166" fontId="6" fillId="6" borderId="0" applyNumberFormat="0" applyFont="0" applyFill="0" applyBorder="0" applyAlignment="0" applyProtection="0">
      <alignment horizontal="right" vertical="top"/>
    </xf>
    <xf numFmtId="170" fontId="6" fillId="6" borderId="0" applyNumberFormat="0" applyFont="0" applyFill="0" applyBorder="0" applyAlignment="0" applyProtection="0">
      <alignment horizontal="right" vertical="top"/>
    </xf>
    <xf numFmtId="170" fontId="3" fillId="6" borderId="9" applyNumberFormat="0" applyFont="0" applyFill="0" applyBorder="0" applyAlignment="0" applyProtection="0">
      <alignment horizontal="right" vertical="top"/>
    </xf>
    <xf numFmtId="170" fontId="3" fillId="6" borderId="2" applyNumberFormat="0" applyFont="0" applyFill="0" applyBorder="0" applyAlignment="0" applyProtection="0">
      <alignment horizontal="right" vertical="top"/>
    </xf>
    <xf numFmtId="167" fontId="6" fillId="7" borderId="0" applyNumberFormat="0" applyFont="0" applyFill="0" applyBorder="0" applyAlignment="0" applyProtection="0">
      <alignment horizontal="right" vertical="top"/>
    </xf>
    <xf numFmtId="166" fontId="6" fillId="7" borderId="0" applyNumberFormat="0" applyFont="0" applyFill="0" applyBorder="0" applyAlignment="0" applyProtection="0">
      <alignment horizontal="right" vertical="top"/>
    </xf>
    <xf numFmtId="169" fontId="6" fillId="7" borderId="0" applyNumberFormat="0" applyFont="0" applyFill="0" applyBorder="0" applyAlignment="0" applyProtection="0">
      <alignment horizontal="right" vertical="top"/>
    </xf>
    <xf numFmtId="166" fontId="3" fillId="7" borderId="9" applyNumberFormat="0" applyFont="0" applyFill="0" applyBorder="0" applyAlignment="0" applyProtection="0">
      <alignment horizontal="right" vertical="top"/>
    </xf>
    <xf numFmtId="3" fontId="6" fillId="7" borderId="0" applyNumberFormat="0" applyFont="0" applyFill="0" applyBorder="0" applyAlignment="0" applyProtection="0">
      <alignment horizontal="right" vertical="top"/>
    </xf>
    <xf numFmtId="170" fontId="3" fillId="6" borderId="5" applyNumberFormat="0" applyFont="0" applyFill="0" applyBorder="0" applyAlignment="0" applyProtection="0">
      <alignment horizontal="right" vertical="top"/>
    </xf>
    <xf numFmtId="170" fontId="3" fillId="6" borderId="1" applyNumberFormat="0" applyFont="0" applyFill="0" applyBorder="0" applyAlignment="0" applyProtection="0">
      <alignment horizontal="right" vertical="top"/>
    </xf>
    <xf numFmtId="170" fontId="6" fillId="7" borderId="0" applyNumberFormat="0" applyFont="0" applyFill="0" applyBorder="0" applyAlignment="0" applyProtection="0">
      <alignment horizontal="right" vertical="top"/>
    </xf>
    <xf numFmtId="0" fontId="4" fillId="3" borderId="2" applyNumberFormat="0" applyFont="0" applyFill="0" applyBorder="0" applyAlignment="0" applyProtection="0">
      <alignment vertical="top"/>
    </xf>
    <xf numFmtId="164" fontId="4" fillId="6" borderId="9" applyNumberFormat="0" applyFont="0" applyFill="0" applyBorder="0" applyAlignment="0" applyProtection="0">
      <alignment horizontal="right" vertical="top"/>
    </xf>
    <xf numFmtId="164" fontId="4" fillId="6" borderId="2" applyNumberFormat="0" applyFont="0" applyFill="0" applyBorder="0" applyAlignment="0" applyProtection="0">
      <alignment horizontal="right" vertical="top"/>
    </xf>
    <xf numFmtId="171" fontId="3" fillId="6" borderId="0" applyNumberFormat="0" applyFont="0" applyFill="0" applyBorder="0" applyAlignment="0" applyProtection="0">
      <alignment horizontal="right" vertical="top"/>
    </xf>
    <xf numFmtId="171" fontId="3" fillId="6" borderId="7" applyNumberFormat="0" applyFont="0" applyFill="0" applyBorder="0" applyAlignment="0" applyProtection="0">
      <alignment horizontal="right" vertical="top"/>
    </xf>
    <xf numFmtId="171" fontId="4" fillId="6" borderId="0" applyNumberFormat="0" applyFont="0" applyFill="0" applyBorder="0" applyAlignment="0" applyProtection="0">
      <alignment horizontal="right" vertical="top"/>
    </xf>
    <xf numFmtId="171" fontId="4" fillId="6" borderId="7" applyNumberFormat="0" applyFont="0" applyFill="0" applyBorder="0" applyAlignment="0" applyProtection="0">
      <alignment horizontal="right" vertical="top"/>
    </xf>
    <xf numFmtId="171" fontId="3" fillId="6" borderId="9" applyNumberFormat="0" applyFont="0" applyFill="0" applyBorder="0" applyAlignment="0" applyProtection="0">
      <alignment horizontal="right" vertical="top"/>
    </xf>
    <xf numFmtId="171" fontId="3" fillId="6" borderId="2" applyNumberFormat="0" applyFont="0" applyFill="0" applyBorder="0" applyAlignment="0" applyProtection="0">
      <alignment horizontal="right" vertical="top"/>
    </xf>
    <xf numFmtId="0" fontId="4" fillId="7" borderId="0" applyNumberFormat="0" applyFont="0" applyFill="0" applyBorder="0" applyAlignment="0" applyProtection="0">
      <alignment horizontal="left" vertical="top"/>
    </xf>
    <xf numFmtId="4" fontId="4" fillId="7" borderId="0" applyNumberFormat="0" applyFont="0" applyFill="0" applyBorder="0" applyAlignment="0" applyProtection="0">
      <alignment horizontal="right" vertical="top"/>
    </xf>
    <xf numFmtId="4" fontId="4" fillId="7" borderId="8" applyNumberFormat="0" applyFont="0" applyFill="0" applyBorder="0" applyAlignment="0" applyProtection="0">
      <alignment horizontal="right" vertical="top"/>
    </xf>
    <xf numFmtId="4" fontId="4" fillId="7" borderId="9" applyNumberFormat="0" applyFont="0" applyFill="0" applyBorder="0" applyAlignment="0" applyProtection="0">
      <alignment horizontal="right" vertical="top"/>
    </xf>
    <xf numFmtId="4" fontId="4" fillId="7" borderId="10" applyProtection="0">
      <alignment horizontal="right" vertical="top"/>
    </xf>
    <xf numFmtId="168" fontId="3" fillId="7" borderId="0" applyNumberFormat="0" applyFont="0" applyFill="0" applyBorder="0" applyAlignment="0" applyProtection="0">
      <alignment horizontal="right" vertical="top"/>
    </xf>
    <xf numFmtId="165" fontId="3" fillId="7" borderId="0" applyNumberFormat="0" applyFont="0" applyFill="0" applyBorder="0" applyAlignment="0" applyProtection="0">
      <alignment horizontal="right" vertical="top"/>
    </xf>
    <xf numFmtId="167" fontId="3" fillId="7" borderId="0" applyNumberFormat="0" applyFont="0" applyFill="0" applyBorder="0" applyAlignment="0" applyProtection="0">
      <alignment horizontal="right" vertical="top"/>
    </xf>
    <xf numFmtId="167" fontId="3" fillId="7" borderId="9" applyNumberFormat="0" applyFont="0" applyFill="0" applyBorder="0" applyAlignment="0" applyProtection="0">
      <alignment horizontal="right" vertical="top"/>
    </xf>
    <xf numFmtId="4" fontId="6" fillId="7" borderId="0" applyNumberFormat="0" applyFont="0" applyFill="0" applyBorder="0" applyAlignment="0" applyProtection="0">
      <alignment horizontal="right" vertical="top"/>
    </xf>
    <xf numFmtId="4" fontId="6" fillId="7" borderId="8" applyNumberFormat="0" applyFont="0" applyFill="0" applyBorder="0" applyAlignment="0" applyProtection="0">
      <alignment horizontal="right" vertical="top"/>
    </xf>
    <xf numFmtId="4" fontId="4" fillId="6" borderId="7" applyNumberFormat="0" applyFont="0" applyFill="0" applyBorder="0" applyAlignment="0" applyProtection="0">
      <alignment horizontal="right" vertical="top"/>
    </xf>
    <xf numFmtId="4" fontId="6" fillId="6" borderId="0" applyNumberFormat="0" applyFont="0" applyFill="0" applyBorder="0" applyAlignment="0" applyProtection="0">
      <alignment horizontal="right" vertical="top"/>
    </xf>
    <xf numFmtId="165" fontId="6" fillId="7" borderId="0" applyNumberFormat="0" applyFont="0" applyFill="0" applyBorder="0" applyAlignment="0" applyProtection="0">
      <alignment horizontal="right" vertical="top"/>
    </xf>
    <xf numFmtId="166" fontId="3" fillId="7" borderId="0" applyNumberFormat="0" applyFont="0" applyFill="0" applyBorder="0" applyAlignment="0" applyProtection="0">
      <alignment horizontal="right" vertical="top"/>
    </xf>
    <xf numFmtId="166" fontId="4" fillId="7" borderId="0" applyNumberFormat="0" applyFont="0" applyFill="0" applyBorder="0" applyAlignment="0" applyProtection="0">
      <alignment horizontal="right" vertical="top"/>
    </xf>
    <xf numFmtId="169" fontId="6" fillId="7" borderId="8" applyNumberFormat="0" applyFont="0" applyFill="0" applyBorder="0" applyAlignment="0" applyProtection="0">
      <alignment horizontal="right" vertical="top"/>
    </xf>
    <xf numFmtId="169" fontId="4" fillId="6" borderId="9" applyNumberFormat="0" applyFont="0" applyFill="0" applyBorder="0" applyAlignment="0" applyProtection="0">
      <alignment horizontal="right" vertical="top"/>
    </xf>
    <xf numFmtId="169" fontId="4" fillId="6" borderId="2" applyProtection="0">
      <alignment horizontal="right" vertical="top"/>
    </xf>
    <xf numFmtId="164" fontId="6" fillId="6" borderId="5" applyNumberFormat="0" applyFont="0" applyFill="0" applyBorder="0" applyAlignment="0" applyProtection="0">
      <alignment horizontal="right" vertical="top"/>
    </xf>
    <xf numFmtId="166" fontId="6" fillId="6" borderId="9" applyNumberFormat="0" applyFont="0" applyFill="0" applyBorder="0" applyAlignment="0" applyProtection="0">
      <alignment horizontal="right" vertical="top"/>
    </xf>
    <xf numFmtId="164" fontId="6" fillId="6" borderId="9" applyNumberFormat="0" applyFont="0" applyFill="0" applyBorder="0" applyAlignment="0" applyProtection="0">
      <alignment horizontal="right" vertical="top"/>
    </xf>
    <xf numFmtId="3" fontId="3" fillId="7" borderId="0" applyNumberFormat="0" applyFont="0" applyFill="0" applyBorder="0" applyAlignment="0" applyProtection="0">
      <alignment horizontal="right" vertical="top"/>
    </xf>
    <xf numFmtId="169" fontId="3" fillId="7" borderId="0" applyNumberFormat="0" applyFont="0" applyFill="0" applyBorder="0" applyAlignment="0" applyProtection="0">
      <alignment horizontal="right" vertical="top"/>
    </xf>
    <xf numFmtId="0" fontId="3" fillId="7" borderId="1" applyProtection="0">
      <alignment horizontal="left" vertical="top"/>
    </xf>
    <xf numFmtId="164" fontId="4" fillId="7" borderId="0" applyNumberFormat="0" applyFont="0" applyFill="0" applyBorder="0" applyAlignment="0" applyProtection="0">
      <alignment horizontal="right" vertical="top"/>
    </xf>
    <xf numFmtId="3" fontId="4" fillId="7" borderId="0" applyNumberFormat="0" applyFont="0" applyFill="0" applyBorder="0" applyAlignment="0" applyProtection="0">
      <alignment horizontal="right" vertical="top"/>
    </xf>
    <xf numFmtId="164" fontId="3" fillId="7" borderId="5" applyNumberFormat="0" applyFont="0" applyFill="0" applyBorder="0" applyAlignment="0" applyProtection="0">
      <alignment horizontal="right" vertical="top"/>
    </xf>
    <xf numFmtId="164" fontId="3" fillId="7" borderId="0" applyNumberFormat="0" applyFont="0" applyFill="0" applyBorder="0" applyAlignment="0" applyProtection="0">
      <alignment horizontal="right" vertical="top"/>
    </xf>
    <xf numFmtId="164" fontId="6" fillId="6" borderId="11" applyNumberFormat="0" applyFont="0" applyFill="0" applyBorder="0" applyAlignment="0" applyProtection="0">
      <alignment horizontal="right" vertical="top"/>
    </xf>
    <xf numFmtId="166" fontId="6" fillId="7" borderId="9" applyProtection="0">
      <alignment horizontal="right" vertical="top"/>
    </xf>
    <xf numFmtId="166" fontId="6" fillId="6" borderId="5" applyNumberFormat="0" applyFont="0" applyFill="0" applyBorder="0" applyAlignment="0" applyProtection="0">
      <alignment horizontal="right" vertical="top"/>
    </xf>
    <xf numFmtId="4" fontId="3" fillId="6" borderId="11" applyNumberFormat="0" applyFont="0" applyFill="0" applyBorder="0" applyAlignment="0" applyProtection="0">
      <alignment horizontal="right" vertical="top"/>
    </xf>
    <xf numFmtId="4" fontId="3" fillId="6" borderId="12" applyNumberFormat="0" applyFont="0" applyFill="0" applyBorder="0" applyAlignment="0" applyProtection="0">
      <alignment horizontal="right" vertical="top"/>
    </xf>
    <xf numFmtId="0" fontId="3" fillId="8" borderId="3" applyNumberFormat="0" applyFont="0" applyFill="0" applyBorder="0" applyAlignment="0" applyProtection="0">
      <alignment vertical="top"/>
    </xf>
    <xf numFmtId="165" fontId="3" fillId="6" borderId="11" applyNumberFormat="0" applyFont="0" applyFill="0" applyBorder="0" applyAlignment="0" applyProtection="0">
      <alignment horizontal="right" vertical="top"/>
    </xf>
    <xf numFmtId="165" fontId="3" fillId="6" borderId="12" applyNumberFormat="0" applyFont="0" applyFill="0" applyBorder="0" applyAlignment="0" applyProtection="0">
      <alignment horizontal="right" vertical="top"/>
    </xf>
    <xf numFmtId="165" fontId="4" fillId="6" borderId="9" applyNumberFormat="0" applyFont="0" applyFill="0" applyBorder="0" applyAlignment="0" applyProtection="0">
      <alignment horizontal="right" vertical="top"/>
    </xf>
    <xf numFmtId="165" fontId="4" fillId="6" borderId="2" applyNumberFormat="0" applyFont="0" applyFill="0" applyBorder="0" applyAlignment="0" applyProtection="0">
      <alignment horizontal="right" vertical="top"/>
    </xf>
    <xf numFmtId="165" fontId="3" fillId="6" borderId="9" applyNumberFormat="0" applyFont="0" applyFill="0" applyBorder="0" applyAlignment="0" applyProtection="0">
      <alignment horizontal="right" vertical="top"/>
    </xf>
    <xf numFmtId="165" fontId="3" fillId="6" borderId="2" applyNumberFormat="0" applyFont="0" applyFill="0" applyBorder="0" applyAlignment="0" applyProtection="0">
      <alignment horizontal="right" vertical="top"/>
    </xf>
    <xf numFmtId="171" fontId="3" fillId="6" borderId="5" applyNumberFormat="0" applyFont="0" applyFill="0" applyBorder="0" applyAlignment="0" applyProtection="0">
      <alignment horizontal="right" vertical="top"/>
    </xf>
    <xf numFmtId="171" fontId="3" fillId="6" borderId="1" applyNumberFormat="0" applyFont="0" applyFill="0" applyBorder="0" applyAlignment="0" applyProtection="0">
      <alignment horizontal="right" vertical="top"/>
    </xf>
    <xf numFmtId="171" fontId="3" fillId="6" borderId="11" applyNumberFormat="0" applyFont="0" applyFill="0" applyBorder="0" applyAlignment="0" applyProtection="0">
      <alignment horizontal="right" vertical="top"/>
    </xf>
    <xf numFmtId="171" fontId="3" fillId="6" borderId="12" applyNumberFormat="0" applyFont="0" applyFill="0" applyBorder="0" applyAlignment="0" applyProtection="0">
      <alignment horizontal="right" vertical="top"/>
    </xf>
  </cellStyleXfs>
  <cellXfs count="91">
    <xf numFmtId="0" fontId="0" fillId="0" borderId="0" xfId="0">
      <alignment vertical="center"/>
    </xf>
    <xf numFmtId="14" fontId="0" fillId="0" borderId="0" xfId="0" applyNumberFormat="1">
      <alignment vertical="center"/>
    </xf>
    <xf numFmtId="0" fontId="3" fillId="2" borderId="1" xfId="2">
      <alignment vertical="top" shrinkToFit="1"/>
    </xf>
    <xf numFmtId="0" fontId="3" fillId="3" borderId="1" xfId="3">
      <alignment horizontal="left" vertical="top" shrinkToFit="1"/>
      <protection locked="0"/>
    </xf>
    <xf numFmtId="0" fontId="3" fillId="2" borderId="2" xfId="4">
      <alignment vertical="top" shrinkToFit="1"/>
    </xf>
    <xf numFmtId="14" fontId="3" fillId="3" borderId="2" xfId="5">
      <alignment horizontal="right" vertical="top" shrinkToFit="1"/>
      <protection locked="0"/>
    </xf>
    <xf numFmtId="0" fontId="3" fillId="2" borderId="3" xfId="6">
      <alignment horizontal="center" vertical="top" shrinkToFit="1"/>
    </xf>
    <xf numFmtId="0" fontId="3" fillId="2" borderId="4" xfId="7">
      <alignment horizontal="center" vertical="top" shrinkToFit="1"/>
    </xf>
    <xf numFmtId="0" fontId="3" fillId="2" borderId="11" xfId="24">
      <alignment horizontal="center" vertical="top" shrinkToFit="1"/>
    </xf>
    <xf numFmtId="3" fontId="3" fillId="2" borderId="5" xfId="8">
      <alignment horizontal="right" vertical="top" shrinkToFit="1"/>
    </xf>
    <xf numFmtId="3" fontId="3" fillId="2" borderId="6" xfId="9">
      <alignment horizontal="right" vertical="top" shrinkToFit="1"/>
    </xf>
    <xf numFmtId="0" fontId="4" fillId="2" borderId="7" xfId="10">
      <alignment vertical="top" shrinkToFit="1"/>
    </xf>
    <xf numFmtId="3" fontId="4" fillId="2" borderId="0" xfId="11">
      <alignment horizontal="right" vertical="top" shrinkToFit="1"/>
    </xf>
    <xf numFmtId="3" fontId="4" fillId="2" borderId="8" xfId="12">
      <alignment horizontal="right" vertical="top" shrinkToFit="1"/>
    </xf>
    <xf numFmtId="0" fontId="5" fillId="2" borderId="7" xfId="13">
      <alignment vertical="top" shrinkToFit="1"/>
    </xf>
    <xf numFmtId="3" fontId="6" fillId="3" borderId="0" xfId="14">
      <alignment horizontal="right" vertical="top" shrinkToFit="1"/>
      <protection locked="0"/>
    </xf>
    <xf numFmtId="3" fontId="6" fillId="3" borderId="8" xfId="15">
      <alignment horizontal="right" vertical="top" shrinkToFit="1"/>
      <protection locked="0"/>
    </xf>
    <xf numFmtId="0" fontId="3" fillId="2" borderId="7" xfId="16">
      <alignment vertical="top" shrinkToFit="1"/>
    </xf>
    <xf numFmtId="3" fontId="3" fillId="2" borderId="0" xfId="17">
      <alignment horizontal="right" vertical="top" shrinkToFit="1"/>
    </xf>
    <xf numFmtId="3" fontId="3" fillId="2" borderId="8" xfId="18">
      <alignment horizontal="right" vertical="top" shrinkToFit="1"/>
    </xf>
    <xf numFmtId="3" fontId="6" fillId="2" borderId="0" xfId="19">
      <alignment horizontal="right" vertical="top" shrinkToFit="1"/>
    </xf>
    <xf numFmtId="3" fontId="6" fillId="2" borderId="8" xfId="20">
      <alignment horizontal="right" vertical="top" shrinkToFit="1"/>
    </xf>
    <xf numFmtId="0" fontId="4" fillId="2" borderId="2" xfId="21">
      <alignment vertical="top" shrinkToFit="1"/>
    </xf>
    <xf numFmtId="3" fontId="4" fillId="2" borderId="9" xfId="22">
      <alignment horizontal="right" vertical="top" shrinkToFit="1"/>
    </xf>
    <xf numFmtId="3" fontId="4" fillId="2" borderId="10" xfId="23">
      <alignment horizontal="right" vertical="top" shrinkToFit="1"/>
    </xf>
    <xf numFmtId="165" fontId="3" fillId="2" borderId="5" xfId="25">
      <alignment horizontal="right" vertical="top" shrinkToFit="1"/>
    </xf>
    <xf numFmtId="165" fontId="3" fillId="2" borderId="6" xfId="26">
      <alignment horizontal="right" vertical="top" shrinkToFit="1"/>
    </xf>
    <xf numFmtId="165" fontId="4" fillId="2" borderId="0" xfId="27">
      <alignment horizontal="right" vertical="top" shrinkToFit="1"/>
    </xf>
    <xf numFmtId="165" fontId="4" fillId="2" borderId="8" xfId="28">
      <alignment horizontal="right" vertical="top" shrinkToFit="1"/>
    </xf>
    <xf numFmtId="165" fontId="6" fillId="3" borderId="0" xfId="29">
      <alignment horizontal="right" vertical="top" shrinkToFit="1"/>
      <protection locked="0"/>
    </xf>
    <xf numFmtId="165" fontId="6" fillId="3" borderId="8" xfId="30">
      <alignment horizontal="right" vertical="top" shrinkToFit="1"/>
      <protection locked="0"/>
    </xf>
    <xf numFmtId="165" fontId="6" fillId="2" borderId="0" xfId="33">
      <alignment horizontal="right" vertical="top" shrinkToFit="1"/>
    </xf>
    <xf numFmtId="165" fontId="6" fillId="2" borderId="8" xfId="34">
      <alignment horizontal="right" vertical="top" shrinkToFit="1"/>
    </xf>
    <xf numFmtId="165" fontId="3" fillId="2" borderId="0" xfId="31">
      <alignment horizontal="right" vertical="top" shrinkToFit="1"/>
    </xf>
    <xf numFmtId="165" fontId="3" fillId="2" borderId="8" xfId="32">
      <alignment horizontal="right" vertical="top" shrinkToFit="1"/>
    </xf>
    <xf numFmtId="0" fontId="3" fillId="2" borderId="12" xfId="35">
      <alignment vertical="top" shrinkToFit="1"/>
    </xf>
    <xf numFmtId="0" fontId="3" fillId="2" borderId="11" xfId="36">
      <alignment vertical="top" shrinkToFit="1"/>
    </xf>
    <xf numFmtId="0" fontId="3" fillId="2" borderId="4" xfId="37">
      <alignment vertical="top" shrinkToFit="1"/>
    </xf>
    <xf numFmtId="165" fontId="4" fillId="2" borderId="9" xfId="38">
      <alignment horizontal="right" vertical="top" shrinkToFit="1"/>
    </xf>
    <xf numFmtId="165" fontId="4" fillId="2" borderId="10" xfId="39">
      <alignment horizontal="right" vertical="top" shrinkToFit="1"/>
    </xf>
    <xf numFmtId="0" fontId="3" fillId="2" borderId="11" xfId="40">
      <alignment horizontal="left" vertical="top" shrinkToFit="1"/>
    </xf>
    <xf numFmtId="0" fontId="3" fillId="4" borderId="0" xfId="41">
      <alignment vertical="top" shrinkToFit="1"/>
    </xf>
    <xf numFmtId="0" fontId="5" fillId="4" borderId="0" xfId="42">
      <alignment vertical="top" shrinkToFit="1"/>
    </xf>
    <xf numFmtId="0" fontId="3" fillId="4" borderId="0" xfId="43">
      <alignment horizontal="right" vertical="top" shrinkToFit="1"/>
    </xf>
    <xf numFmtId="0" fontId="6" fillId="4" borderId="0" xfId="44">
      <alignment vertical="top" shrinkToFit="1"/>
    </xf>
    <xf numFmtId="0" fontId="5" fillId="2" borderId="11" xfId="45">
      <alignment vertical="top" shrinkToFit="1"/>
    </xf>
    <xf numFmtId="0" fontId="3" fillId="2" borderId="11" xfId="46">
      <alignment horizontal="right" vertical="top" shrinkToFit="1"/>
    </xf>
    <xf numFmtId="0" fontId="6" fillId="2" borderId="11" xfId="47">
      <alignment vertical="top" shrinkToFit="1"/>
    </xf>
    <xf numFmtId="0" fontId="3" fillId="2" borderId="5" xfId="48">
      <alignment horizontal="left" vertical="top" shrinkToFit="1"/>
    </xf>
    <xf numFmtId="0" fontId="3" fillId="2" borderId="0" xfId="49">
      <alignment horizontal="left" vertical="top" shrinkToFit="1"/>
    </xf>
    <xf numFmtId="165" fontId="3" fillId="2" borderId="11" xfId="50">
      <alignment horizontal="right" vertical="top" shrinkToFit="1"/>
    </xf>
    <xf numFmtId="3" fontId="3" fillId="2" borderId="4" xfId="51">
      <alignment horizontal="right" vertical="top" shrinkToFit="1"/>
    </xf>
    <xf numFmtId="0" fontId="6" fillId="2" borderId="0" xfId="52">
      <alignment vertical="top" shrinkToFit="1"/>
    </xf>
    <xf numFmtId="14" fontId="6" fillId="2" borderId="11" xfId="53">
      <alignment horizontal="right" vertical="top" shrinkToFit="1"/>
    </xf>
    <xf numFmtId="14" fontId="6" fillId="2" borderId="4" xfId="54">
      <alignment horizontal="right" vertical="top" shrinkToFit="1"/>
    </xf>
    <xf numFmtId="3" fontId="3" fillId="2" borderId="11" xfId="55">
      <alignment horizontal="right" vertical="top" shrinkToFit="1"/>
    </xf>
    <xf numFmtId="3" fontId="3" fillId="2" borderId="9" xfId="56">
      <alignment horizontal="right" vertical="top" shrinkToFit="1"/>
    </xf>
    <xf numFmtId="3" fontId="3" fillId="2" borderId="10" xfId="57">
      <alignment horizontal="right" vertical="top" shrinkToFit="1"/>
    </xf>
    <xf numFmtId="0" fontId="3" fillId="2" borderId="13" xfId="58">
      <alignment horizontal="left" vertical="top" shrinkToFit="1"/>
    </xf>
    <xf numFmtId="14" fontId="6" fillId="3" borderId="13" xfId="59">
      <alignment horizontal="right" vertical="top" shrinkToFit="1"/>
      <protection locked="0"/>
    </xf>
    <xf numFmtId="0" fontId="3" fillId="2" borderId="14" xfId="60">
      <alignment horizontal="left" vertical="top" shrinkToFit="1"/>
    </xf>
    <xf numFmtId="0" fontId="6" fillId="3" borderId="13" xfId="62">
      <alignment vertical="top" shrinkToFit="1"/>
      <protection locked="0"/>
    </xf>
    <xf numFmtId="0" fontId="6" fillId="2" borderId="13" xfId="61">
      <alignment vertical="top" shrinkToFit="1"/>
    </xf>
    <xf numFmtId="0" fontId="3" fillId="3" borderId="13" xfId="63">
      <alignment vertical="top" shrinkToFit="1"/>
      <protection locked="0"/>
    </xf>
    <xf numFmtId="0" fontId="4" fillId="3" borderId="13" xfId="64">
      <alignment vertical="top" shrinkToFit="1"/>
      <protection locked="0"/>
    </xf>
    <xf numFmtId="0" fontId="0" fillId="0" borderId="0" xfId="0" quotePrefix="1">
      <alignment vertical="center"/>
    </xf>
    <xf numFmtId="0" fontId="3" fillId="2" borderId="14" xfId="60" applyAlignment="1">
      <alignment horizontal="left" vertical="top" wrapText="1" shrinkToFit="1"/>
    </xf>
    <xf numFmtId="0" fontId="6" fillId="3" borderId="13" xfId="62" applyAlignment="1">
      <alignment vertical="top" wrapText="1" shrinkToFit="1"/>
      <protection locked="0"/>
    </xf>
    <xf numFmtId="0" fontId="0" fillId="0" borderId="0" xfId="0" applyAlignment="1">
      <alignment vertical="center" wrapText="1"/>
    </xf>
    <xf numFmtId="0" fontId="8" fillId="0" borderId="15" xfId="0" applyFont="1" applyBorder="1" applyAlignment="1">
      <alignment horizontal="center" vertical="center" wrapText="1"/>
    </xf>
    <xf numFmtId="0" fontId="0" fillId="0" borderId="15" xfId="0" applyBorder="1">
      <alignment vertical="center"/>
    </xf>
    <xf numFmtId="0" fontId="9" fillId="0" borderId="16" xfId="0" applyFont="1" applyBorder="1" applyAlignment="1">
      <alignment vertical="center" wrapText="1"/>
    </xf>
    <xf numFmtId="0" fontId="0" fillId="0" borderId="15" xfId="0" applyFont="1" applyBorder="1" applyAlignment="1">
      <alignment vertical="center" wrapText="1"/>
    </xf>
    <xf numFmtId="0" fontId="0" fillId="0" borderId="15" xfId="0" applyBorder="1" applyAlignment="1">
      <alignment vertical="center" wrapText="1"/>
    </xf>
    <xf numFmtId="0" fontId="12" fillId="0" borderId="16" xfId="65" applyBorder="1" applyAlignment="1" applyProtection="1">
      <alignment vertical="center" wrapText="1"/>
    </xf>
    <xf numFmtId="0" fontId="13" fillId="0" borderId="15" xfId="0" applyFont="1" applyBorder="1" applyAlignment="1">
      <alignment vertical="center" wrapText="1"/>
    </xf>
    <xf numFmtId="0" fontId="11" fillId="0" borderId="15" xfId="0" applyFont="1" applyBorder="1" applyAlignment="1">
      <alignment vertical="center" wrapText="1"/>
    </xf>
    <xf numFmtId="0" fontId="0" fillId="0" borderId="15" xfId="0" applyBorder="1" applyAlignment="1">
      <alignment horizontal="left" vertical="center" wrapText="1"/>
    </xf>
    <xf numFmtId="0" fontId="12" fillId="0" borderId="15" xfId="65" applyBorder="1" applyAlignment="1" applyProtection="1">
      <alignment horizontal="left" vertical="center" wrapText="1"/>
    </xf>
    <xf numFmtId="0" fontId="1" fillId="0" borderId="16" xfId="66" applyFont="1" applyBorder="1" applyAlignment="1">
      <alignment horizontal="left" vertical="center" wrapText="1"/>
    </xf>
    <xf numFmtId="0" fontId="0" fillId="0" borderId="0" xfId="0" applyBorder="1" applyAlignment="1">
      <alignment vertical="center" wrapText="1"/>
    </xf>
    <xf numFmtId="0" fontId="1" fillId="0" borderId="16" xfId="66" applyNumberFormat="1" applyFont="1" applyBorder="1" applyAlignment="1">
      <alignment vertical="center" wrapText="1"/>
    </xf>
    <xf numFmtId="0" fontId="1" fillId="0" borderId="16" xfId="66" applyFont="1" applyBorder="1" applyAlignment="1">
      <alignment vertical="center" wrapText="1"/>
    </xf>
    <xf numFmtId="0" fontId="1" fillId="0" borderId="16" xfId="66" applyFont="1" applyBorder="1" applyAlignment="1">
      <alignment vertical="top" wrapText="1"/>
    </xf>
    <xf numFmtId="0" fontId="0" fillId="0" borderId="15" xfId="0" applyNumberFormat="1" applyBorder="1" applyAlignment="1">
      <alignment horizontal="left" vertical="center" wrapText="1"/>
    </xf>
    <xf numFmtId="0" fontId="12" fillId="0" borderId="0" xfId="65" applyBorder="1" applyAlignment="1" applyProtection="1">
      <alignment vertical="center" wrapText="1"/>
    </xf>
    <xf numFmtId="0" fontId="0" fillId="5" borderId="12" xfId="0" applyFill="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8" xfId="0" applyBorder="1">
      <alignment vertical="center"/>
    </xf>
    <xf numFmtId="0" fontId="2" fillId="2" borderId="0" xfId="1">
      <alignment vertical="top" shrinkToFit="1"/>
    </xf>
  </cellXfs>
  <cellStyles count="194">
    <cellStyle name="Hyperlink" xfId="65" builtinId="8"/>
    <cellStyle name="MSSStyle001" xfId="1"/>
    <cellStyle name="MSSStyle002" xfId="2"/>
    <cellStyle name="MSSStyle003" xfId="3"/>
    <cellStyle name="MSSStyle004" xfId="4"/>
    <cellStyle name="MSSStyle005" xfId="5"/>
    <cellStyle name="MSSStyle006" xfId="6"/>
    <cellStyle name="MSSStyle007" xfId="7"/>
    <cellStyle name="MSSStyle008" xfId="8"/>
    <cellStyle name="MSSStyle009" xfId="9"/>
    <cellStyle name="MSSStyle010" xfId="10"/>
    <cellStyle name="MSSStyle011" xfId="11"/>
    <cellStyle name="MSSStyle012" xfId="12"/>
    <cellStyle name="MSSStyle013" xfId="13"/>
    <cellStyle name="MSSStyle014" xfId="14"/>
    <cellStyle name="MSSStyle015" xfId="15"/>
    <cellStyle name="MSSStyle016" xfId="16"/>
    <cellStyle name="MSSStyle017" xfId="17"/>
    <cellStyle name="MSSStyle018" xfId="18"/>
    <cellStyle name="MSSStyle019" xfId="19"/>
    <cellStyle name="MSSStyle020" xfId="20"/>
    <cellStyle name="MSSStyle021" xfId="21"/>
    <cellStyle name="MSSStyle022" xfId="22"/>
    <cellStyle name="MSSStyle023" xfId="23"/>
    <cellStyle name="MSSStyle024" xfId="24"/>
    <cellStyle name="MSSStyle025" xfId="25"/>
    <cellStyle name="MSSStyle026" xfId="26"/>
    <cellStyle name="MSSStyle027" xfId="27"/>
    <cellStyle name="MSSStyle028" xfId="28"/>
    <cellStyle name="MSSStyle029" xfId="29"/>
    <cellStyle name="MSSStyle030" xfId="30"/>
    <cellStyle name="MSSStyle031" xfId="31"/>
    <cellStyle name="MSSStyle032" xfId="32"/>
    <cellStyle name="MSSStyle033" xfId="33"/>
    <cellStyle name="MSSStyle034" xfId="34"/>
    <cellStyle name="MSSStyle035" xfId="35"/>
    <cellStyle name="MSSStyle036" xfId="36"/>
    <cellStyle name="MSSStyle037" xfId="37"/>
    <cellStyle name="MSSStyle038" xfId="38"/>
    <cellStyle name="MSSStyle039" xfId="39"/>
    <cellStyle name="MSSStyle040" xfId="40"/>
    <cellStyle name="MSSStyle041" xfId="41"/>
    <cellStyle name="MSSStyle042" xfId="42"/>
    <cellStyle name="MSSStyle043" xfId="43"/>
    <cellStyle name="MSSStyle044" xfId="44"/>
    <cellStyle name="MSSStyle045" xfId="45"/>
    <cellStyle name="MSSStyle046" xfId="46"/>
    <cellStyle name="MSSStyle047" xfId="47"/>
    <cellStyle name="MSSStyle048" xfId="48"/>
    <cellStyle name="MSSStyle049" xfId="49"/>
    <cellStyle name="MSSStyle050" xfId="50"/>
    <cellStyle name="MSSStyle051" xfId="51"/>
    <cellStyle name="MSSStyle052" xfId="52"/>
    <cellStyle name="MSSStyle053" xfId="53"/>
    <cellStyle name="MSSStyle054" xfId="54"/>
    <cellStyle name="MSSStyle055" xfId="55"/>
    <cellStyle name="MSSStyle056" xfId="56"/>
    <cellStyle name="MSSStyle057" xfId="57"/>
    <cellStyle name="MSSStyle058" xfId="58"/>
    <cellStyle name="MSSStyle059" xfId="59"/>
    <cellStyle name="MSSStyle060" xfId="60"/>
    <cellStyle name="MSSStyle061" xfId="61"/>
    <cellStyle name="MSSStyle062" xfId="62"/>
    <cellStyle name="MSSStyle063" xfId="63"/>
    <cellStyle name="MSSStyle064" xfId="64"/>
    <cellStyle name="MSSStyle065" xfId="67"/>
    <cellStyle name="MSSStyle066" xfId="68"/>
    <cellStyle name="MSSStyle067" xfId="69"/>
    <cellStyle name="MSSStyle068" xfId="70"/>
    <cellStyle name="MSSStyle069" xfId="71"/>
    <cellStyle name="MSSStyle070" xfId="72"/>
    <cellStyle name="MSSStyle071" xfId="73"/>
    <cellStyle name="MSSStyle072" xfId="74"/>
    <cellStyle name="MSSStyle073" xfId="75"/>
    <cellStyle name="MSSStyle074" xfId="76"/>
    <cellStyle name="MSSStyle075" xfId="77"/>
    <cellStyle name="MSSStyle076" xfId="78"/>
    <cellStyle name="MSSStyle077" xfId="79"/>
    <cellStyle name="MSSStyle078" xfId="80"/>
    <cellStyle name="MSSStyle079" xfId="81"/>
    <cellStyle name="MSSStyle080" xfId="82"/>
    <cellStyle name="MSSStyle081" xfId="83"/>
    <cellStyle name="MSSStyle082" xfId="84"/>
    <cellStyle name="MSSStyle083" xfId="85"/>
    <cellStyle name="MSSStyle084" xfId="86"/>
    <cellStyle name="MSSStyle085" xfId="87"/>
    <cellStyle name="MSSStyle086" xfId="88"/>
    <cellStyle name="MSSStyle087" xfId="89"/>
    <cellStyle name="MSSStyle088" xfId="90"/>
    <cellStyle name="MSSStyle089" xfId="91"/>
    <cellStyle name="MSSStyle090" xfId="92"/>
    <cellStyle name="MSSStyle091" xfId="93"/>
    <cellStyle name="MSSStyle092" xfId="94"/>
    <cellStyle name="MSSStyle093" xfId="95"/>
    <cellStyle name="MSSStyle094" xfId="96"/>
    <cellStyle name="MSSStyle095" xfId="97"/>
    <cellStyle name="MSSStyle096" xfId="98"/>
    <cellStyle name="MSSStyle097" xfId="99"/>
    <cellStyle name="MSSStyle098" xfId="100"/>
    <cellStyle name="MSSStyle099" xfId="101"/>
    <cellStyle name="MSSStyle100" xfId="102"/>
    <cellStyle name="MSSStyle101" xfId="103"/>
    <cellStyle name="MSSStyle102" xfId="104"/>
    <cellStyle name="MSSStyle103" xfId="105"/>
    <cellStyle name="MSSStyle104" xfId="106"/>
    <cellStyle name="MSSStyle105" xfId="107"/>
    <cellStyle name="MSSStyle106" xfId="108"/>
    <cellStyle name="MSSStyle107" xfId="109"/>
    <cellStyle name="MSSStyle108" xfId="110"/>
    <cellStyle name="MSSStyle109" xfId="111"/>
    <cellStyle name="MSSStyle110" xfId="112"/>
    <cellStyle name="MSSStyle111" xfId="113"/>
    <cellStyle name="MSSStyle112" xfId="114"/>
    <cellStyle name="MSSStyle113" xfId="115"/>
    <cellStyle name="MSSStyle114" xfId="116"/>
    <cellStyle name="MSSStyle115" xfId="117"/>
    <cellStyle name="MSSStyle116" xfId="118"/>
    <cellStyle name="MSSStyle117" xfId="119"/>
    <cellStyle name="MSSStyle118" xfId="120"/>
    <cellStyle name="MSSStyle119" xfId="121"/>
    <cellStyle name="MSSStyle120" xfId="122"/>
    <cellStyle name="MSSStyle121" xfId="123"/>
    <cellStyle name="MSSStyle122" xfId="124"/>
    <cellStyle name="MSSStyle123" xfId="125"/>
    <cellStyle name="MSSStyle124" xfId="126"/>
    <cellStyle name="MSSStyle125" xfId="127"/>
    <cellStyle name="MSSStyle126" xfId="128"/>
    <cellStyle name="MSSStyle127" xfId="129"/>
    <cellStyle name="MSSStyle128" xfId="130"/>
    <cellStyle name="MSSStyle129" xfId="131"/>
    <cellStyle name="MSSStyle130" xfId="132"/>
    <cellStyle name="MSSStyle131" xfId="133"/>
    <cellStyle name="MSSStyle132" xfId="134"/>
    <cellStyle name="MSSStyle133" xfId="135"/>
    <cellStyle name="MSSStyle134" xfId="136"/>
    <cellStyle name="MSSStyle135" xfId="137"/>
    <cellStyle name="MSSStyle136" xfId="138"/>
    <cellStyle name="MSSStyle137" xfId="139"/>
    <cellStyle name="MSSStyle138" xfId="140"/>
    <cellStyle name="MSSStyle139" xfId="141"/>
    <cellStyle name="MSSStyle140" xfId="142"/>
    <cellStyle name="MSSStyle141" xfId="143"/>
    <cellStyle name="MSSStyle142" xfId="144"/>
    <cellStyle name="MSSStyle143" xfId="145"/>
    <cellStyle name="MSSStyle144" xfId="146"/>
    <cellStyle name="MSSStyle145" xfId="147"/>
    <cellStyle name="MSSStyle146" xfId="148"/>
    <cellStyle name="MSSStyle147" xfId="149"/>
    <cellStyle name="MSSStyle148" xfId="150"/>
    <cellStyle name="MSSStyle149" xfId="151"/>
    <cellStyle name="MSSStyle150" xfId="152"/>
    <cellStyle name="MSSStyle151" xfId="153"/>
    <cellStyle name="MSSStyle152" xfId="154"/>
    <cellStyle name="MSSStyle153" xfId="155"/>
    <cellStyle name="MSSStyle154" xfId="156"/>
    <cellStyle name="MSSStyle155" xfId="157"/>
    <cellStyle name="MSSStyle156" xfId="158"/>
    <cellStyle name="MSSStyle157" xfId="159"/>
    <cellStyle name="MSSStyle158" xfId="160"/>
    <cellStyle name="MSSStyle159" xfId="161"/>
    <cellStyle name="MSSStyle160" xfId="162"/>
    <cellStyle name="MSSStyle161" xfId="163"/>
    <cellStyle name="MSSStyle162" xfId="164"/>
    <cellStyle name="MSSStyle163" xfId="165"/>
    <cellStyle name="MSSStyle164" xfId="166"/>
    <cellStyle name="MSSStyle165" xfId="167"/>
    <cellStyle name="MSSStyle166" xfId="168"/>
    <cellStyle name="MSSStyle167" xfId="169"/>
    <cellStyle name="MSSStyle168" xfId="170"/>
    <cellStyle name="MSSStyle169" xfId="171"/>
    <cellStyle name="MSSStyle170" xfId="172"/>
    <cellStyle name="MSSStyle171" xfId="173"/>
    <cellStyle name="MSSStyle172" xfId="174"/>
    <cellStyle name="MSSStyle173" xfId="175"/>
    <cellStyle name="MSSStyle174" xfId="176"/>
    <cellStyle name="MSSStyle175" xfId="177"/>
    <cellStyle name="MSSStyle176" xfId="178"/>
    <cellStyle name="MSSStyle177" xfId="179"/>
    <cellStyle name="MSSStyle178" xfId="180"/>
    <cellStyle name="MSSStyle179" xfId="181"/>
    <cellStyle name="MSSStyle180" xfId="182"/>
    <cellStyle name="MSSStyle181" xfId="183"/>
    <cellStyle name="MSSStyle182" xfId="184"/>
    <cellStyle name="MSSStyle183" xfId="185"/>
    <cellStyle name="MSSStyle184" xfId="186"/>
    <cellStyle name="MSSStyle185" xfId="187"/>
    <cellStyle name="MSSStyle186" xfId="188"/>
    <cellStyle name="MSSStyle187" xfId="189"/>
    <cellStyle name="MSSStyle188" xfId="190"/>
    <cellStyle name="MSSStyle189" xfId="191"/>
    <cellStyle name="MSSStyle190" xfId="192"/>
    <cellStyle name="MSSStyle191" xfId="193"/>
    <cellStyle name="Normal" xfId="0" builtinId="0"/>
    <cellStyle name="Normal 2" xfId="6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4486275</xdr:colOff>
      <xdr:row>0</xdr:row>
      <xdr:rowOff>38100</xdr:rowOff>
    </xdr:from>
    <xdr:to>
      <xdr:col>0</xdr:col>
      <xdr:colOff>6644446</xdr:colOff>
      <xdr:row>1</xdr:row>
      <xdr:rowOff>95650</xdr:rowOff>
    </xdr:to>
    <xdr:pic>
      <xdr:nvPicPr>
        <xdr:cNvPr id="2" name="Picture 1"/>
        <xdr:cNvPicPr>
          <a:picLocks noChangeAspect="1"/>
        </xdr:cNvPicPr>
      </xdr:nvPicPr>
      <xdr:blipFill>
        <a:blip xmlns:r="http://schemas.openxmlformats.org/officeDocument/2006/relationships" r:embed="rId1"/>
        <a:stretch>
          <a:fillRect/>
        </a:stretch>
      </xdr:blipFill>
      <xdr:spPr>
        <a:xfrm>
          <a:off x="4486275" y="38100"/>
          <a:ext cx="2158171" cy="219475"/>
        </a:xfrm>
        <a:prstGeom prst="rect">
          <a:avLst/>
        </a:prstGeom>
      </xdr:spPr>
    </xdr:pic>
    <xdr:clientData/>
  </xdr:twoCellAnchor>
  <xdr:twoCellAnchor editAs="oneCell">
    <xdr:from>
      <xdr:col>0</xdr:col>
      <xdr:colOff>1828800</xdr:colOff>
      <xdr:row>45</xdr:row>
      <xdr:rowOff>171450</xdr:rowOff>
    </xdr:from>
    <xdr:to>
      <xdr:col>0</xdr:col>
      <xdr:colOff>5041670</xdr:colOff>
      <xdr:row>45</xdr:row>
      <xdr:rowOff>1640713</xdr:rowOff>
    </xdr:to>
    <xdr:pic>
      <xdr:nvPicPr>
        <xdr:cNvPr id="3" name="Picture 2"/>
        <xdr:cNvPicPr>
          <a:picLocks noChangeAspect="1"/>
        </xdr:cNvPicPr>
      </xdr:nvPicPr>
      <xdr:blipFill>
        <a:blip xmlns:r="http://schemas.openxmlformats.org/officeDocument/2006/relationships" r:embed="rId2"/>
        <a:stretch>
          <a:fillRect/>
        </a:stretch>
      </xdr:blipFill>
      <xdr:spPr>
        <a:xfrm>
          <a:off x="1828800" y="9201150"/>
          <a:ext cx="3212870" cy="146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emplates.modelsheetsoft.com/browser/browse.aspx?s=salesplanstartup.xls" TargetMode="External"/><Relationship Id="rId7" Type="http://schemas.openxmlformats.org/officeDocument/2006/relationships/drawing" Target="../drawings/drawing1.xml"/><Relationship Id="rId2" Type="http://schemas.openxmlformats.org/officeDocument/2006/relationships/hyperlink" Target="mailto:info@modelsheetsoft.com" TargetMode="External"/><Relationship Id="rId1" Type="http://schemas.openxmlformats.org/officeDocument/2006/relationships/hyperlink" Target="http://www.modelsheetsoft.com/refer.aspx?s=salesplanstartup.xls" TargetMode="External"/><Relationship Id="rId6" Type="http://schemas.openxmlformats.org/officeDocument/2006/relationships/printerSettings" Target="../printerSettings/printerSettings1.bin"/><Relationship Id="rId5" Type="http://schemas.openxmlformats.org/officeDocument/2006/relationships/hyperlink" Target="http://templates.modelsheetsoft.com/modelsheettemplates/sales-plan-startup-templates.aspx?s=salesplanstartup.xls" TargetMode="External"/><Relationship Id="rId4" Type="http://schemas.openxmlformats.org/officeDocument/2006/relationships/hyperlink" Target="http://www.modelsheetsoft.com/consulting-business-analysis.aspx?s=salesplanstartup.xl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72"/>
  <sheetViews>
    <sheetView tabSelected="1" workbookViewId="0">
      <selection activeCell="B1" sqref="B1"/>
    </sheetView>
  </sheetViews>
  <sheetFormatPr defaultRowHeight="12.75" outlineLevelRow="2" x14ac:dyDescent="0.2"/>
  <cols>
    <col min="1" max="1" width="100.7109375" style="73" customWidth="1"/>
    <col min="2" max="16384" width="9.140625" style="70"/>
  </cols>
  <sheetData>
    <row r="3" spans="1:1" ht="18" x14ac:dyDescent="0.2">
      <c r="A3" s="69" t="s">
        <v>222</v>
      </c>
    </row>
    <row r="5" spans="1:1" ht="15" x14ac:dyDescent="0.2">
      <c r="A5" s="71" t="s">
        <v>223</v>
      </c>
    </row>
    <row r="6" spans="1:1" x14ac:dyDescent="0.2">
      <c r="A6" s="72"/>
    </row>
    <row r="7" spans="1:1" ht="51" x14ac:dyDescent="0.2">
      <c r="A7" s="73" t="s">
        <v>224</v>
      </c>
    </row>
    <row r="8" spans="1:1" x14ac:dyDescent="0.2">
      <c r="A8" s="74" t="s">
        <v>225</v>
      </c>
    </row>
    <row r="9" spans="1:1" x14ac:dyDescent="0.2">
      <c r="A9" s="72"/>
    </row>
    <row r="10" spans="1:1" ht="15" x14ac:dyDescent="0.2">
      <c r="A10" s="75" t="s">
        <v>226</v>
      </c>
    </row>
    <row r="11" spans="1:1" x14ac:dyDescent="0.2">
      <c r="A11" s="72"/>
    </row>
    <row r="12" spans="1:1" x14ac:dyDescent="0.2">
      <c r="A12" s="76" t="s">
        <v>227</v>
      </c>
    </row>
    <row r="13" spans="1:1" collapsed="1" x14ac:dyDescent="0.2">
      <c r="A13" s="77" t="s">
        <v>228</v>
      </c>
    </row>
    <row r="14" spans="1:1" hidden="1" outlineLevel="1" collapsed="1" x14ac:dyDescent="0.2">
      <c r="A14" s="77" t="s">
        <v>229</v>
      </c>
    </row>
    <row r="15" spans="1:1" hidden="1" outlineLevel="2" x14ac:dyDescent="0.2">
      <c r="A15" s="77" t="s">
        <v>230</v>
      </c>
    </row>
    <row r="16" spans="1:1" hidden="1" outlineLevel="2" x14ac:dyDescent="0.2">
      <c r="A16" s="77" t="s">
        <v>231</v>
      </c>
    </row>
    <row r="17" spans="1:1" hidden="1" outlineLevel="2" x14ac:dyDescent="0.2">
      <c r="A17" s="77" t="s">
        <v>232</v>
      </c>
    </row>
    <row r="18" spans="1:1" hidden="1" outlineLevel="2" x14ac:dyDescent="0.2">
      <c r="A18" s="77" t="s">
        <v>233</v>
      </c>
    </row>
    <row r="19" spans="1:1" ht="25.5" hidden="1" outlineLevel="2" x14ac:dyDescent="0.2">
      <c r="A19" s="77" t="s">
        <v>234</v>
      </c>
    </row>
    <row r="20" spans="1:1" hidden="1" outlineLevel="2" x14ac:dyDescent="0.2">
      <c r="A20" s="77"/>
    </row>
    <row r="21" spans="1:1" hidden="1" outlineLevel="1" collapsed="1" x14ac:dyDescent="0.2">
      <c r="A21" s="77" t="s">
        <v>235</v>
      </c>
    </row>
    <row r="22" spans="1:1" hidden="1" outlineLevel="2" x14ac:dyDescent="0.2">
      <c r="A22" s="77" t="s">
        <v>236</v>
      </c>
    </row>
    <row r="23" spans="1:1" hidden="1" outlineLevel="2" x14ac:dyDescent="0.2">
      <c r="A23" s="77" t="s">
        <v>237</v>
      </c>
    </row>
    <row r="24" spans="1:1" hidden="1" outlineLevel="2" x14ac:dyDescent="0.2">
      <c r="A24" s="77" t="s">
        <v>238</v>
      </c>
    </row>
    <row r="25" spans="1:1" hidden="1" outlineLevel="2" x14ac:dyDescent="0.2">
      <c r="A25" s="72"/>
    </row>
    <row r="26" spans="1:1" hidden="1" outlineLevel="1" collapsed="1" x14ac:dyDescent="0.2">
      <c r="A26" s="77" t="s">
        <v>239</v>
      </c>
    </row>
    <row r="27" spans="1:1" hidden="1" outlineLevel="2" x14ac:dyDescent="0.2">
      <c r="A27" s="77" t="s">
        <v>240</v>
      </c>
    </row>
    <row r="28" spans="1:1" ht="25.5" hidden="1" outlineLevel="2" x14ac:dyDescent="0.2">
      <c r="A28" s="77" t="s">
        <v>241</v>
      </c>
    </row>
    <row r="29" spans="1:1" hidden="1" outlineLevel="2" x14ac:dyDescent="0.2">
      <c r="A29" s="77" t="s">
        <v>242</v>
      </c>
    </row>
    <row r="30" spans="1:1" hidden="1" outlineLevel="1" x14ac:dyDescent="0.2">
      <c r="A30" s="77"/>
    </row>
    <row r="31" spans="1:1" x14ac:dyDescent="0.2">
      <c r="A31" s="78" t="s">
        <v>243</v>
      </c>
    </row>
    <row r="32" spans="1:1" x14ac:dyDescent="0.2">
      <c r="A32" s="72"/>
    </row>
    <row r="33" spans="1:1" x14ac:dyDescent="0.2">
      <c r="A33" s="76" t="s">
        <v>244</v>
      </c>
    </row>
    <row r="34" spans="1:1" collapsed="1" x14ac:dyDescent="0.2">
      <c r="A34" s="77" t="s">
        <v>228</v>
      </c>
    </row>
    <row r="35" spans="1:1" hidden="1" outlineLevel="1" x14ac:dyDescent="0.2">
      <c r="A35" s="77" t="s">
        <v>245</v>
      </c>
    </row>
    <row r="36" spans="1:1" hidden="1" outlineLevel="1" x14ac:dyDescent="0.2">
      <c r="A36" s="77" t="s">
        <v>246</v>
      </c>
    </row>
    <row r="37" spans="1:1" hidden="1" outlineLevel="1" x14ac:dyDescent="0.2">
      <c r="A37" s="77"/>
    </row>
    <row r="38" spans="1:1" x14ac:dyDescent="0.2">
      <c r="A38" s="78" t="s">
        <v>247</v>
      </c>
    </row>
    <row r="39" spans="1:1" x14ac:dyDescent="0.2">
      <c r="A39" s="72"/>
    </row>
    <row r="40" spans="1:1" x14ac:dyDescent="0.2">
      <c r="A40" s="76" t="s">
        <v>248</v>
      </c>
    </row>
    <row r="41" spans="1:1" x14ac:dyDescent="0.2">
      <c r="A41" s="72"/>
    </row>
    <row r="42" spans="1:1" ht="25.5" x14ac:dyDescent="0.2">
      <c r="A42" s="79" t="s">
        <v>249</v>
      </c>
    </row>
    <row r="43" spans="1:1" collapsed="1" x14ac:dyDescent="0.2">
      <c r="A43" s="77" t="s">
        <v>250</v>
      </c>
    </row>
    <row r="44" spans="1:1" hidden="1" outlineLevel="1" x14ac:dyDescent="0.2">
      <c r="A44" s="80"/>
    </row>
    <row r="45" spans="1:1" ht="63.75" hidden="1" outlineLevel="1" x14ac:dyDescent="0.2">
      <c r="A45" s="81" t="s">
        <v>251</v>
      </c>
    </row>
    <row r="46" spans="1:1" ht="140.1" hidden="1" customHeight="1" outlineLevel="1" x14ac:dyDescent="0.2">
      <c r="A46" s="82"/>
    </row>
    <row r="47" spans="1:1" ht="89.25" hidden="1" outlineLevel="1" x14ac:dyDescent="0.2">
      <c r="A47" s="83" t="s">
        <v>252</v>
      </c>
    </row>
    <row r="48" spans="1:1" hidden="1" outlineLevel="1" x14ac:dyDescent="0.2">
      <c r="A48" s="83"/>
    </row>
    <row r="49" spans="1:1" ht="63.75" hidden="1" outlineLevel="1" x14ac:dyDescent="0.2">
      <c r="A49" s="84" t="s">
        <v>253</v>
      </c>
    </row>
    <row r="50" spans="1:1" x14ac:dyDescent="0.2">
      <c r="A50" s="72"/>
    </row>
    <row r="51" spans="1:1" x14ac:dyDescent="0.2">
      <c r="A51" s="82" t="s">
        <v>254</v>
      </c>
    </row>
    <row r="52" spans="1:1" x14ac:dyDescent="0.2">
      <c r="A52" s="74" t="s">
        <v>255</v>
      </c>
    </row>
    <row r="53" spans="1:1" x14ac:dyDescent="0.2">
      <c r="A53" s="74" t="s">
        <v>256</v>
      </c>
    </row>
    <row r="54" spans="1:1" x14ac:dyDescent="0.2">
      <c r="A54" s="85"/>
    </row>
    <row r="55" spans="1:1" x14ac:dyDescent="0.2">
      <c r="A55" s="86"/>
    </row>
    <row r="56" spans="1:1" x14ac:dyDescent="0.2">
      <c r="A56" s="87"/>
    </row>
    <row r="57" spans="1:1" ht="15" x14ac:dyDescent="0.2">
      <c r="A57" s="75" t="s">
        <v>257</v>
      </c>
    </row>
    <row r="59" spans="1:1" x14ac:dyDescent="0.2">
      <c r="A59" s="73" t="s">
        <v>258</v>
      </c>
    </row>
    <row r="61" spans="1:1" x14ac:dyDescent="0.2">
      <c r="A61" s="73" t="s">
        <v>259</v>
      </c>
    </row>
    <row r="62" spans="1:1" x14ac:dyDescent="0.2">
      <c r="A62" s="73" t="s">
        <v>260</v>
      </c>
    </row>
    <row r="63" spans="1:1" x14ac:dyDescent="0.2">
      <c r="A63" s="73" t="s">
        <v>261</v>
      </c>
    </row>
    <row r="64" spans="1:1" s="89" customFormat="1" x14ac:dyDescent="0.2">
      <c r="A64" s="88" t="s">
        <v>262</v>
      </c>
    </row>
    <row r="65" spans="1:1" x14ac:dyDescent="0.2">
      <c r="A65" s="73" t="s">
        <v>263</v>
      </c>
    </row>
    <row r="66" spans="1:1" x14ac:dyDescent="0.2">
      <c r="A66" s="73" t="s">
        <v>264</v>
      </c>
    </row>
    <row r="69" spans="1:1" x14ac:dyDescent="0.2">
      <c r="A69" s="73" t="s">
        <v>265</v>
      </c>
    </row>
    <row r="71" spans="1:1" x14ac:dyDescent="0.2">
      <c r="A71" s="73" t="s">
        <v>266</v>
      </c>
    </row>
    <row r="72" spans="1:1" x14ac:dyDescent="0.2">
      <c r="A72" s="73" t="s">
        <v>267</v>
      </c>
    </row>
  </sheetData>
  <hyperlinks>
    <hyperlink ref="A52" r:id="rId1"/>
    <hyperlink ref="A53" r:id="rId2"/>
    <hyperlink ref="A31" r:id="rId3"/>
    <hyperlink ref="A38" r:id="rId4"/>
    <hyperlink ref="A8"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
  <sheetViews>
    <sheetView zoomScaleNormal="100" workbookViewId="0"/>
  </sheetViews>
  <sheetFormatPr defaultRowHeight="12.75" customHeight="1" x14ac:dyDescent="0.2"/>
  <sheetData>
    <row r="1" spans="1:64" ht="12.75" customHeight="1" x14ac:dyDescent="0.2">
      <c r="A1" t="s">
        <v>0</v>
      </c>
      <c r="B1" t="str">
        <f>Labels!B20</f>
        <v>Sales Units - Plan</v>
      </c>
      <c r="C1" t="s">
        <v>48</v>
      </c>
      <c r="D1" t="str">
        <f>Labels!E20</f>
        <v>Sales units in the sales plan, by time period. This is input data.</v>
      </c>
      <c r="E1" t="s">
        <v>187</v>
      </c>
      <c r="F1" t="str">
        <f>Labels!B12</f>
        <v>Avg Price - Plan</v>
      </c>
      <c r="G1" t="s">
        <v>118</v>
      </c>
      <c r="H1" t="str">
        <f>Labels!E12</f>
        <v>Prices of the products in each time period in the sales plan</v>
      </c>
      <c r="I1" t="s">
        <v>216</v>
      </c>
      <c r="J1" t="str">
        <f>Labels!B16</f>
        <v>Revenue - Plan</v>
      </c>
      <c r="K1" t="s">
        <v>164</v>
      </c>
      <c r="L1" t="str">
        <f>Labels!E16</f>
        <v>Revenue for each time period in the sales plan, computed from price and sale units. The revenue plan is computed, instead of input data, because prices are usually the most stable of the three main variable (revenue, units, and price), so the model uses price as one of the input variables in the plan.</v>
      </c>
      <c r="M1" t="s">
        <v>100</v>
      </c>
      <c r="N1" t="str">
        <f>Labels!B8</f>
        <v>Company Name</v>
      </c>
      <c r="O1" t="s">
        <v>60</v>
      </c>
      <c r="P1" t="str">
        <f>Labels!E8</f>
        <v>The name of the business or company to which the sales plan refers</v>
      </c>
      <c r="Q1" t="s">
        <v>151</v>
      </c>
      <c r="R1" t="str">
        <f>Labels!B11</f>
        <v>Price History</v>
      </c>
      <c r="S1" t="s">
        <v>218</v>
      </c>
      <c r="T1" t="str">
        <f>Labels!E11</f>
        <v>Prices of the products during the historical time range before the plan time range. This is computed from revenue history and sales units history; it is not input data.</v>
      </c>
      <c r="U1" t="s">
        <v>162</v>
      </c>
      <c r="V1" t="str">
        <f>Labels!B18</f>
        <v>Sales Units History</v>
      </c>
      <c r="W1" t="s">
        <v>182</v>
      </c>
      <c r="X1" t="str">
        <f>Labels!E18</f>
        <v>Sales units in historical time before the sales plan time range. This is input data.</v>
      </c>
      <c r="Y1" t="s">
        <v>179</v>
      </c>
      <c r="Z1" t="str">
        <f>Labels!B14</f>
        <v>Revenue History</v>
      </c>
      <c r="AA1" t="s">
        <v>67</v>
      </c>
      <c r="AB1" t="str">
        <f>Labels!E14</f>
        <v>Revenue in each historical time period before the beginning of the sales plan time range. This is input data.</v>
      </c>
      <c r="AC1" t="s">
        <v>102</v>
      </c>
      <c r="AD1" t="str">
        <f>Labels!B9</f>
        <v>Plan Date</v>
      </c>
      <c r="AE1" t="s">
        <v>203</v>
      </c>
      <c r="AF1" t="str">
        <f>Labels!E9</f>
        <v>The date of the sales plan</v>
      </c>
      <c r="AG1" t="s">
        <v>86</v>
      </c>
      <c r="AH1" t="str">
        <f>Labels!B7</f>
        <v>Assumptions</v>
      </c>
      <c r="AI1" t="s">
        <v>209</v>
      </c>
      <c r="AJ1" t="str">
        <f>Labels!E7</f>
        <v>A list of the assumptions provide for the sales plan</v>
      </c>
      <c r="AK1" t="s">
        <v>178</v>
      </c>
      <c r="AL1" t="str">
        <f>Labels!B21</f>
        <v>Sales Units</v>
      </c>
      <c r="AM1" t="s">
        <v>202</v>
      </c>
      <c r="AN1" t="str">
        <f>Labels!E21</f>
        <v>Input data for sales units, in each time period of the sales plan</v>
      </c>
      <c r="AO1" t="s">
        <v>95</v>
      </c>
      <c r="AP1" t="str">
        <f>Labels!B13</f>
        <v>Products Dim</v>
      </c>
      <c r="AQ1" t="s">
        <v>24</v>
      </c>
      <c r="AR1">
        <f>Labels!E13</f>
        <v>0</v>
      </c>
      <c r="AS1" t="s">
        <v>141</v>
      </c>
      <c r="AT1" t="str">
        <f>Labels!B15</f>
        <v>Revenue</v>
      </c>
      <c r="AU1" t="s">
        <v>135</v>
      </c>
      <c r="AV1" t="str">
        <f>Labels!E15</f>
        <v>Historical and planned revenue in the total time range; that is, in the historical and plan time ranges</v>
      </c>
      <c r="AW1" t="s">
        <v>59</v>
      </c>
      <c r="AX1" t="str">
        <f>Labels!B19</f>
        <v>Sales Units</v>
      </c>
      <c r="AY1" t="s">
        <v>38</v>
      </c>
      <c r="AZ1" t="str">
        <f>Labels!E19</f>
        <v>Historical and planned sales units in the total time range; that is, in the historical and plan time ranges</v>
      </c>
      <c r="BA1" t="s">
        <v>73</v>
      </c>
      <c r="BB1" t="str">
        <f>Labels!B22</f>
        <v>Sales Units</v>
      </c>
      <c r="BC1" t="s">
        <v>173</v>
      </c>
      <c r="BD1" t="str">
        <f>Labels!E22</f>
        <v>Total planned sales units of each product in the total time range; that is, in the historical and plan time ranges. Used to support plots.</v>
      </c>
      <c r="BE1" t="s">
        <v>103</v>
      </c>
      <c r="BF1" t="str">
        <f>Labels!B17</f>
        <v>Revenue</v>
      </c>
      <c r="BG1" t="s">
        <v>161</v>
      </c>
      <c r="BH1" t="str">
        <f>Labels!E17</f>
        <v>Total actual revenue for each product in the plan time range. Used to support plots.</v>
      </c>
      <c r="BI1" t="s">
        <v>127</v>
      </c>
      <c r="BJ1" t="str">
        <f>Labels!B24</f>
        <v>Time Period</v>
      </c>
      <c r="BK1" t="s">
        <v>84</v>
      </c>
      <c r="BL1" t="str">
        <f>Labels!E24</f>
        <v>Increasing counter for time periods in the model time range, where the first time period is numbered 1</v>
      </c>
    </row>
    <row r="2" spans="1:64" ht="12.75" customHeight="1" x14ac:dyDescent="0.2">
      <c r="A2" t="s">
        <v>181</v>
      </c>
      <c r="B2" t="str">
        <f>Labels!B23</f>
        <v>Time Period</v>
      </c>
      <c r="C2" t="s">
        <v>88</v>
      </c>
      <c r="D2" t="str">
        <f>Labels!E23</f>
        <v>Increasing counter for time periods in the history time range, where the first time period is numbered 1</v>
      </c>
      <c r="E2" t="s">
        <v>6</v>
      </c>
      <c r="F2" t="str">
        <f>Labels!B25</f>
        <v>Time Period</v>
      </c>
      <c r="G2" t="s">
        <v>93</v>
      </c>
      <c r="H2" t="str">
        <f>Labels!E25</f>
        <v>Increasing counter for time periods in the plan time range, where the first time period is numbered 1</v>
      </c>
      <c r="I2" t="s">
        <v>197</v>
      </c>
      <c r="J2" t="str">
        <f>Labels!B10</f>
        <v xml:space="preserve">Avg Price - Actual </v>
      </c>
      <c r="K2" t="s">
        <v>124</v>
      </c>
      <c r="L2" t="str">
        <f>Labels!E10</f>
        <v>Average actual selling prices of each product in each market segment in each time period. This is computed from actual revenue and actual sales units, and it is not an input variable.</v>
      </c>
      <c r="M2" t="s">
        <v>137</v>
      </c>
      <c r="N2" t="str">
        <f>Labels!E28</f>
        <v>A list of the products and the product families to which they belong</v>
      </c>
      <c r="O2" t="s">
        <v>23</v>
      </c>
      <c r="P2" t="str">
        <f>Labels!B28</f>
        <v>Products</v>
      </c>
      <c r="Q2" t="s">
        <v>119</v>
      </c>
      <c r="R2" t="str">
        <f>Labels!D28</f>
        <v>Products</v>
      </c>
      <c r="S2" t="s">
        <v>170</v>
      </c>
      <c r="T2" t="str">
        <f>Labels!C28</f>
        <v>Total</v>
      </c>
      <c r="U2" t="s">
        <v>77</v>
      </c>
      <c r="V2" t="str">
        <f>Labels!B29</f>
        <v>Product 1</v>
      </c>
      <c r="W2" t="s">
        <v>15</v>
      </c>
      <c r="X2" t="str">
        <f>Labels!D29</f>
        <v>Products</v>
      </c>
      <c r="Y2" t="s">
        <v>65</v>
      </c>
      <c r="Z2" t="str">
        <f>Labels!B30</f>
        <v>Product 2</v>
      </c>
      <c r="AA2" t="s">
        <v>154</v>
      </c>
      <c r="AB2" t="str">
        <f>Labels!E32</f>
        <v>A list of the sales channels or selling locations</v>
      </c>
      <c r="AC2" t="s">
        <v>172</v>
      </c>
      <c r="AD2" t="str">
        <f>Labels!B32</f>
        <v>Sales Channels</v>
      </c>
      <c r="AE2" t="s">
        <v>214</v>
      </c>
      <c r="AF2" t="str">
        <f>Labels!D32</f>
        <v>Sales_Channels</v>
      </c>
      <c r="AG2" t="s">
        <v>92</v>
      </c>
      <c r="AH2" t="str">
        <f>Labels!C32</f>
        <v>Total</v>
      </c>
      <c r="AI2" t="s">
        <v>156</v>
      </c>
      <c r="AJ2" t="str">
        <f>Labels!B33</f>
        <v>Channel 1</v>
      </c>
      <c r="AK2" t="s">
        <v>176</v>
      </c>
      <c r="AL2" t="str">
        <f>Labels!D33</f>
        <v>Sales_Channels</v>
      </c>
      <c r="AM2" t="s">
        <v>8</v>
      </c>
      <c r="AN2" t="str">
        <f>Labels!B34</f>
        <v>Channel 2</v>
      </c>
      <c r="AO2" t="s">
        <v>174</v>
      </c>
      <c r="AP2">
        <f>Labels!B4</f>
        <v>40544</v>
      </c>
    </row>
    <row r="3" spans="1:64" ht="12.75" customHeight="1" x14ac:dyDescent="0.2">
      <c r="A3" t="s">
        <v>104</v>
      </c>
      <c r="B3" t="str">
        <f>Summary!A1</f>
        <v>Sales Forecast</v>
      </c>
      <c r="C3" t="s">
        <v>104</v>
      </c>
      <c r="D3" t="str">
        <f>Formulas!A1</f>
        <v>Sales Forecast</v>
      </c>
      <c r="E3" t="s">
        <v>104</v>
      </c>
      <c r="F3" t="str">
        <f>'Plot Vars'!A1</f>
        <v>Sales Forecast</v>
      </c>
      <c r="G3" t="s">
        <v>104</v>
      </c>
      <c r="H3" t="str">
        <f>'(Compute)'!A1</f>
        <v>Sales Forecast</v>
      </c>
      <c r="I3" t="s">
        <v>104</v>
      </c>
      <c r="J3" t="str">
        <f>'(FnCalls 1)'!A1</f>
        <v>Sales Forecast</v>
      </c>
      <c r="K3" t="s">
        <v>104</v>
      </c>
      <c r="L3" t="str">
        <f>'(Tables)'!A1</f>
        <v>Sales Forecast</v>
      </c>
      <c r="M3" t="s">
        <v>104</v>
      </c>
      <c r="N3" t="str">
        <f>Labels!A1</f>
        <v>Sales Forecast</v>
      </c>
      <c r="O3" t="s">
        <v>104</v>
      </c>
      <c r="P3" t="str">
        <f>'(Ranges)'!A1</f>
        <v>Plot Vars'!Revenue_HistPlan_Products_Product_1_Sales_Channels_Channel_1</v>
      </c>
      <c r="Q3" t="s">
        <v>104</v>
      </c>
      <c r="R3" t="str">
        <f>'(Import)'!A1</f>
        <v>:A:0:Sales_Units_Plan</v>
      </c>
    </row>
    <row r="4" spans="1:64" ht="12.75" customHeight="1" x14ac:dyDescent="0.2">
      <c r="A4" t="s">
        <v>18</v>
      </c>
      <c r="B4" t="str">
        <f>Summary!B4</f>
        <v>ABC, Inc.</v>
      </c>
      <c r="C4" t="s">
        <v>107</v>
      </c>
      <c r="D4">
        <f>Summary!B5</f>
        <v>40544</v>
      </c>
      <c r="E4" t="s">
        <v>30</v>
      </c>
      <c r="F4">
        <f>Summary!B10</f>
        <v>0</v>
      </c>
      <c r="G4" t="s">
        <v>76</v>
      </c>
      <c r="H4">
        <f>Summary!C10</f>
        <v>0</v>
      </c>
      <c r="I4" t="s">
        <v>17</v>
      </c>
      <c r="J4">
        <f>Summary!B11</f>
        <v>0</v>
      </c>
      <c r="K4" t="s">
        <v>21</v>
      </c>
      <c r="L4">
        <f>Summary!C11</f>
        <v>0</v>
      </c>
      <c r="M4" t="s">
        <v>101</v>
      </c>
      <c r="N4">
        <f>Summary!B14</f>
        <v>0</v>
      </c>
      <c r="O4" t="s">
        <v>5</v>
      </c>
      <c r="P4">
        <f>Summary!C14</f>
        <v>0</v>
      </c>
      <c r="Q4" t="s">
        <v>160</v>
      </c>
      <c r="R4">
        <f>Summary!B15</f>
        <v>0</v>
      </c>
      <c r="S4" t="s">
        <v>56</v>
      </c>
      <c r="T4">
        <f>Summary!C15</f>
        <v>0</v>
      </c>
      <c r="U4" t="s">
        <v>87</v>
      </c>
      <c r="V4">
        <f>Summary!F10</f>
        <v>0</v>
      </c>
      <c r="W4" t="s">
        <v>97</v>
      </c>
      <c r="X4">
        <f>Summary!G10</f>
        <v>0</v>
      </c>
      <c r="Y4" t="s">
        <v>168</v>
      </c>
      <c r="Z4">
        <f>Summary!H10</f>
        <v>0</v>
      </c>
      <c r="AA4" t="s">
        <v>122</v>
      </c>
      <c r="AB4">
        <f>Summary!I10</f>
        <v>0</v>
      </c>
      <c r="AC4" t="s">
        <v>14</v>
      </c>
      <c r="AD4">
        <f>Summary!F11</f>
        <v>0</v>
      </c>
      <c r="AE4" t="s">
        <v>74</v>
      </c>
      <c r="AF4">
        <f>Summary!G11</f>
        <v>0</v>
      </c>
      <c r="AG4" t="s">
        <v>145</v>
      </c>
      <c r="AH4">
        <f>Summary!H11</f>
        <v>0</v>
      </c>
      <c r="AI4" t="s">
        <v>147</v>
      </c>
      <c r="AJ4">
        <f>Summary!I11</f>
        <v>0</v>
      </c>
      <c r="AK4" t="s">
        <v>85</v>
      </c>
      <c r="AL4">
        <f>Summary!F14</f>
        <v>0</v>
      </c>
      <c r="AM4" t="s">
        <v>131</v>
      </c>
      <c r="AN4">
        <f>Summary!G14</f>
        <v>0</v>
      </c>
      <c r="AO4" t="s">
        <v>201</v>
      </c>
      <c r="AP4">
        <f>Summary!H14</f>
        <v>0</v>
      </c>
      <c r="AQ4" t="s">
        <v>41</v>
      </c>
      <c r="AR4">
        <f>Summary!I14</f>
        <v>0</v>
      </c>
      <c r="AS4" t="s">
        <v>9</v>
      </c>
      <c r="AT4">
        <f>Summary!F15</f>
        <v>0</v>
      </c>
      <c r="AU4" t="s">
        <v>210</v>
      </c>
      <c r="AV4">
        <f>Summary!G15</f>
        <v>0</v>
      </c>
      <c r="AW4" t="s">
        <v>146</v>
      </c>
      <c r="AX4">
        <f>Summary!H15</f>
        <v>0</v>
      </c>
      <c r="AY4" t="s">
        <v>133</v>
      </c>
      <c r="AZ4">
        <f>Summary!I15</f>
        <v>0</v>
      </c>
      <c r="BA4" t="s">
        <v>150</v>
      </c>
      <c r="BB4">
        <f>Summary!B25</f>
        <v>1</v>
      </c>
      <c r="BC4" t="s">
        <v>152</v>
      </c>
      <c r="BD4">
        <f>Summary!C25</f>
        <v>1</v>
      </c>
      <c r="BE4" t="s">
        <v>11</v>
      </c>
      <c r="BF4">
        <f>Summary!B26</f>
        <v>1</v>
      </c>
      <c r="BG4" t="s">
        <v>105</v>
      </c>
      <c r="BH4">
        <f>Summary!C26</f>
        <v>1</v>
      </c>
      <c r="BI4" t="s">
        <v>47</v>
      </c>
      <c r="BJ4">
        <f>Summary!B29</f>
        <v>1</v>
      </c>
      <c r="BK4" t="s">
        <v>149</v>
      </c>
      <c r="BL4">
        <f>Summary!C29</f>
        <v>1</v>
      </c>
    </row>
    <row r="5" spans="1:64" ht="12.75" customHeight="1" x14ac:dyDescent="0.2">
      <c r="A5" t="s">
        <v>205</v>
      </c>
      <c r="B5">
        <f>Summary!B30</f>
        <v>1</v>
      </c>
      <c r="C5" t="s">
        <v>43</v>
      </c>
      <c r="D5">
        <f>Summary!C30</f>
        <v>1</v>
      </c>
      <c r="E5" t="s">
        <v>3</v>
      </c>
      <c r="F5">
        <f>Summary!F39</f>
        <v>0</v>
      </c>
      <c r="G5" t="s">
        <v>45</v>
      </c>
      <c r="H5">
        <f>Summary!G39</f>
        <v>0</v>
      </c>
      <c r="I5" t="s">
        <v>136</v>
      </c>
      <c r="J5">
        <f>Summary!H39</f>
        <v>0</v>
      </c>
      <c r="K5" t="s">
        <v>167</v>
      </c>
      <c r="L5">
        <f>Summary!I39</f>
        <v>0</v>
      </c>
      <c r="M5" t="s">
        <v>51</v>
      </c>
      <c r="N5">
        <f>Summary!F40</f>
        <v>0</v>
      </c>
      <c r="O5" t="s">
        <v>89</v>
      </c>
      <c r="P5">
        <f>Summary!G40</f>
        <v>0</v>
      </c>
      <c r="Q5" t="s">
        <v>144</v>
      </c>
      <c r="R5">
        <f>Summary!H40</f>
        <v>0</v>
      </c>
      <c r="S5" t="s">
        <v>27</v>
      </c>
      <c r="T5">
        <f>Summary!I40</f>
        <v>0</v>
      </c>
      <c r="U5" t="s">
        <v>90</v>
      </c>
      <c r="V5">
        <f>Summary!F43</f>
        <v>0</v>
      </c>
      <c r="W5" t="s">
        <v>134</v>
      </c>
      <c r="X5">
        <f>Summary!G43</f>
        <v>0</v>
      </c>
      <c r="Y5" t="s">
        <v>44</v>
      </c>
      <c r="Z5">
        <f>Summary!H43</f>
        <v>0</v>
      </c>
      <c r="AA5" t="s">
        <v>29</v>
      </c>
      <c r="AB5">
        <f>Summary!I43</f>
        <v>0</v>
      </c>
      <c r="AC5" t="s">
        <v>52</v>
      </c>
      <c r="AD5">
        <f>Summary!F44</f>
        <v>0</v>
      </c>
      <c r="AE5" t="s">
        <v>191</v>
      </c>
      <c r="AF5">
        <f>Summary!G44</f>
        <v>0</v>
      </c>
      <c r="AG5" t="s">
        <v>188</v>
      </c>
      <c r="AH5">
        <f>Summary!H44</f>
        <v>0</v>
      </c>
      <c r="AI5" t="s">
        <v>62</v>
      </c>
      <c r="AJ5">
        <f>Summary!I44</f>
        <v>0</v>
      </c>
    </row>
  </sheetData>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I51"/>
  <sheetViews>
    <sheetView zoomScaleNormal="100" workbookViewId="0">
      <selection activeCell="J5" sqref="J5"/>
    </sheetView>
  </sheetViews>
  <sheetFormatPr defaultRowHeight="12.75" customHeight="1" x14ac:dyDescent="0.2"/>
  <cols>
    <col min="1" max="1" width="14" customWidth="1"/>
    <col min="2" max="4" width="12.42578125" customWidth="1"/>
    <col min="5" max="5" width="16.42578125" customWidth="1"/>
    <col min="6" max="9" width="12.42578125" customWidth="1"/>
  </cols>
  <sheetData>
    <row r="1" spans="1:9" ht="15.75" customHeight="1" x14ac:dyDescent="0.2">
      <c r="A1" s="90" t="str">
        <f>"Sales Forecast"</f>
        <v>Sales Forecast</v>
      </c>
      <c r="B1" s="90"/>
    </row>
    <row r="2" spans="1:9" ht="15.75" customHeight="1" x14ac:dyDescent="0.2">
      <c r="A2" s="90" t="str">
        <f>"Summary"</f>
        <v>Summary</v>
      </c>
      <c r="B2" s="90"/>
    </row>
    <row r="3" spans="1:9" ht="15.75" customHeight="1" x14ac:dyDescent="0.2">
      <c r="A3" s="90" t="str">
        <f>""</f>
        <v/>
      </c>
      <c r="B3" s="90"/>
    </row>
    <row r="4" spans="1:9" ht="12.75" customHeight="1" x14ac:dyDescent="0.2">
      <c r="A4" s="2" t="str">
        <f>Labels!B8</f>
        <v>Company Name</v>
      </c>
      <c r="B4" s="3" t="s">
        <v>39</v>
      </c>
    </row>
    <row r="5" spans="1:9" ht="12.75" customHeight="1" x14ac:dyDescent="0.2">
      <c r="A5" s="4" t="str">
        <f>Labels!B9</f>
        <v>Plan Date</v>
      </c>
      <c r="B5" s="5">
        <f>'(FnCalls 1)'!A5</f>
        <v>40544</v>
      </c>
    </row>
    <row r="7" spans="1:9" ht="12.75" customHeight="1" x14ac:dyDescent="0.2">
      <c r="B7" s="6" t="str">
        <f>'(FnCalls 1)'!G9</f>
        <v>Q1 2012</v>
      </c>
      <c r="C7" s="7" t="str">
        <f>'(FnCalls 1)'!G10</f>
        <v>Q2 2012</v>
      </c>
      <c r="F7" s="6" t="str">
        <f>'(FnCalls 1)'!G5</f>
        <v>Q1 2011</v>
      </c>
      <c r="G7" s="8" t="str">
        <f>'(FnCalls 1)'!G6</f>
        <v>Q2 2011</v>
      </c>
      <c r="H7" s="8" t="str">
        <f>'(FnCalls 1)'!G7</f>
        <v>Q3 2011</v>
      </c>
      <c r="I7" s="7" t="str">
        <f>'(FnCalls 1)'!G8</f>
        <v>Q4 2011</v>
      </c>
    </row>
    <row r="8" spans="1:9" ht="12.75" customHeight="1" x14ac:dyDescent="0.2">
      <c r="A8" s="2" t="str">
        <f>Labels!B21</f>
        <v>Sales Units</v>
      </c>
      <c r="B8" s="9"/>
      <c r="C8" s="10"/>
      <c r="E8" s="2" t="str">
        <f>Labels!B18</f>
        <v>Sales Units History</v>
      </c>
      <c r="F8" s="9"/>
      <c r="G8" s="9"/>
      <c r="H8" s="9"/>
      <c r="I8" s="10"/>
    </row>
    <row r="9" spans="1:9" ht="12.75" customHeight="1" x14ac:dyDescent="0.2">
      <c r="A9" s="11" t="str">
        <f>"   "&amp;Labels!B29</f>
        <v xml:space="preserve">   Product 1</v>
      </c>
      <c r="B9" s="12"/>
      <c r="C9" s="13"/>
      <c r="E9" s="11" t="str">
        <f>"   "&amp;Labels!B29</f>
        <v xml:space="preserve">   Product 1</v>
      </c>
      <c r="F9" s="12"/>
      <c r="G9" s="12"/>
      <c r="H9" s="12"/>
      <c r="I9" s="13"/>
    </row>
    <row r="10" spans="1:9" ht="12.75" customHeight="1" x14ac:dyDescent="0.2">
      <c r="A10" s="14" t="str">
        <f>"      "&amp;Labels!B33</f>
        <v xml:space="preserve">      Channel 1</v>
      </c>
      <c r="B10" s="15">
        <f>0</f>
        <v>0</v>
      </c>
      <c r="C10" s="16">
        <f>B10</f>
        <v>0</v>
      </c>
      <c r="E10" s="14" t="str">
        <f>"      "&amp;Labels!B33</f>
        <v xml:space="preserve">      Channel 1</v>
      </c>
      <c r="F10" s="15"/>
      <c r="G10" s="15"/>
      <c r="H10" s="15"/>
      <c r="I10" s="16"/>
    </row>
    <row r="11" spans="1:9" ht="12.75" customHeight="1" x14ac:dyDescent="0.2">
      <c r="A11" s="14" t="str">
        <f>"      "&amp;Labels!B34</f>
        <v xml:space="preserve">      Channel 2</v>
      </c>
      <c r="B11" s="15">
        <f>0</f>
        <v>0</v>
      </c>
      <c r="C11" s="16">
        <f>B11</f>
        <v>0</v>
      </c>
      <c r="E11" s="14" t="str">
        <f>"      "&amp;Labels!B34</f>
        <v xml:space="preserve">      Channel 2</v>
      </c>
      <c r="F11" s="15"/>
      <c r="G11" s="15"/>
      <c r="H11" s="15"/>
      <c r="I11" s="16"/>
    </row>
    <row r="12" spans="1:9" ht="12.75" customHeight="1" x14ac:dyDescent="0.2">
      <c r="A12" s="11" t="str">
        <f>"      "&amp;Labels!C32</f>
        <v xml:space="preserve">      Total</v>
      </c>
      <c r="B12" s="12">
        <f>SUM(B10:B11)</f>
        <v>0</v>
      </c>
      <c r="C12" s="13">
        <f>SUM(C10:C11)</f>
        <v>0</v>
      </c>
      <c r="E12" s="11" t="str">
        <f>"      "&amp;Labels!C32</f>
        <v xml:space="preserve">      Total</v>
      </c>
      <c r="F12" s="12">
        <f>SUM(F10:F11)</f>
        <v>0</v>
      </c>
      <c r="G12" s="12">
        <f>SUM(G10:G11)</f>
        <v>0</v>
      </c>
      <c r="H12" s="12">
        <f>SUM(H10:H11)</f>
        <v>0</v>
      </c>
      <c r="I12" s="13">
        <f>SUM(I10:I11)</f>
        <v>0</v>
      </c>
    </row>
    <row r="13" spans="1:9" ht="12.75" customHeight="1" x14ac:dyDescent="0.2">
      <c r="A13" s="11" t="str">
        <f>"   "&amp;Labels!B30</f>
        <v xml:space="preserve">   Product 2</v>
      </c>
      <c r="B13" s="12"/>
      <c r="C13" s="13"/>
      <c r="E13" s="11" t="str">
        <f>"   "&amp;Labels!B30</f>
        <v xml:space="preserve">   Product 2</v>
      </c>
      <c r="F13" s="12"/>
      <c r="G13" s="12"/>
      <c r="H13" s="12"/>
      <c r="I13" s="13"/>
    </row>
    <row r="14" spans="1:9" ht="12.75" customHeight="1" x14ac:dyDescent="0.2">
      <c r="A14" s="14" t="str">
        <f>"      "&amp;Labels!B33</f>
        <v xml:space="preserve">      Channel 1</v>
      </c>
      <c r="B14" s="15">
        <f>0</f>
        <v>0</v>
      </c>
      <c r="C14" s="16">
        <f>B14</f>
        <v>0</v>
      </c>
      <c r="E14" s="14" t="str">
        <f>"      "&amp;Labels!B33</f>
        <v xml:space="preserve">      Channel 1</v>
      </c>
      <c r="F14" s="15"/>
      <c r="G14" s="15"/>
      <c r="H14" s="15"/>
      <c r="I14" s="16"/>
    </row>
    <row r="15" spans="1:9" ht="12.75" customHeight="1" x14ac:dyDescent="0.2">
      <c r="A15" s="14" t="str">
        <f>"      "&amp;Labels!B34</f>
        <v xml:space="preserve">      Channel 2</v>
      </c>
      <c r="B15" s="15">
        <f>0</f>
        <v>0</v>
      </c>
      <c r="C15" s="16">
        <f>B15</f>
        <v>0</v>
      </c>
      <c r="E15" s="14" t="str">
        <f>"      "&amp;Labels!B34</f>
        <v xml:space="preserve">      Channel 2</v>
      </c>
      <c r="F15" s="15"/>
      <c r="G15" s="15"/>
      <c r="H15" s="15"/>
      <c r="I15" s="16"/>
    </row>
    <row r="16" spans="1:9" ht="12.75" customHeight="1" x14ac:dyDescent="0.2">
      <c r="A16" s="11" t="str">
        <f>"      "&amp;Labels!C32</f>
        <v xml:space="preserve">      Total</v>
      </c>
      <c r="B16" s="12">
        <f>SUM(B14:B15)</f>
        <v>0</v>
      </c>
      <c r="C16" s="13">
        <f>SUM(C14:C15)</f>
        <v>0</v>
      </c>
      <c r="E16" s="11" t="str">
        <f>"      "&amp;Labels!C32</f>
        <v xml:space="preserve">      Total</v>
      </c>
      <c r="F16" s="12">
        <f>SUM(F14:F15)</f>
        <v>0</v>
      </c>
      <c r="G16" s="12">
        <f>SUM(G14:G15)</f>
        <v>0</v>
      </c>
      <c r="H16" s="12">
        <f>SUM(H14:H15)</f>
        <v>0</v>
      </c>
      <c r="I16" s="13">
        <f>SUM(I14:I15)</f>
        <v>0</v>
      </c>
    </row>
    <row r="17" spans="1:9" ht="12.75" customHeight="1" x14ac:dyDescent="0.2">
      <c r="A17" s="17" t="str">
        <f>"   "&amp;Labels!C28</f>
        <v xml:space="preserve">   Total</v>
      </c>
      <c r="B17" s="18">
        <f>SUM(B12,B16)</f>
        <v>0</v>
      </c>
      <c r="C17" s="19">
        <f>SUM(C12,C16)</f>
        <v>0</v>
      </c>
      <c r="E17" s="17" t="str">
        <f>"   "&amp;Labels!C28</f>
        <v xml:space="preserve">   Total</v>
      </c>
      <c r="F17" s="18">
        <f>SUM(F12,F16)</f>
        <v>0</v>
      </c>
      <c r="G17" s="18">
        <f>SUM(G12,G16)</f>
        <v>0</v>
      </c>
      <c r="H17" s="18">
        <f>SUM(H12,H16)</f>
        <v>0</v>
      </c>
      <c r="I17" s="19">
        <f>SUM(I12,I16)</f>
        <v>0</v>
      </c>
    </row>
    <row r="18" spans="1:9" ht="12.75" customHeight="1" x14ac:dyDescent="0.2">
      <c r="A18" s="14" t="str">
        <f>"      "&amp;Labels!B33</f>
        <v xml:space="preserve">      Channel 1</v>
      </c>
      <c r="B18" s="20">
        <f t="shared" ref="B18:C20" si="0">SUM(B10,B14)</f>
        <v>0</v>
      </c>
      <c r="C18" s="21">
        <f t="shared" si="0"/>
        <v>0</v>
      </c>
      <c r="E18" s="14" t="str">
        <f>"      "&amp;Labels!B33</f>
        <v xml:space="preserve">      Channel 1</v>
      </c>
      <c r="F18" s="20">
        <f t="shared" ref="F18:I20" si="1">SUM(F10,F14)</f>
        <v>0</v>
      </c>
      <c r="G18" s="20">
        <f t="shared" si="1"/>
        <v>0</v>
      </c>
      <c r="H18" s="20">
        <f t="shared" si="1"/>
        <v>0</v>
      </c>
      <c r="I18" s="21">
        <f t="shared" si="1"/>
        <v>0</v>
      </c>
    </row>
    <row r="19" spans="1:9" ht="12.75" customHeight="1" x14ac:dyDescent="0.2">
      <c r="A19" s="14" t="str">
        <f>"      "&amp;Labels!B34</f>
        <v xml:space="preserve">      Channel 2</v>
      </c>
      <c r="B19" s="20">
        <f t="shared" si="0"/>
        <v>0</v>
      </c>
      <c r="C19" s="21">
        <f t="shared" si="0"/>
        <v>0</v>
      </c>
      <c r="E19" s="14" t="str">
        <f>"      "&amp;Labels!B34</f>
        <v xml:space="preserve">      Channel 2</v>
      </c>
      <c r="F19" s="20">
        <f t="shared" si="1"/>
        <v>0</v>
      </c>
      <c r="G19" s="20">
        <f t="shared" si="1"/>
        <v>0</v>
      </c>
      <c r="H19" s="20">
        <f t="shared" si="1"/>
        <v>0</v>
      </c>
      <c r="I19" s="21">
        <f t="shared" si="1"/>
        <v>0</v>
      </c>
    </row>
    <row r="20" spans="1:9" ht="12.75" customHeight="1" x14ac:dyDescent="0.2">
      <c r="A20" s="22" t="str">
        <f>"      "&amp;Labels!C32</f>
        <v xml:space="preserve">      Total</v>
      </c>
      <c r="B20" s="23">
        <f t="shared" si="0"/>
        <v>0</v>
      </c>
      <c r="C20" s="24">
        <f t="shared" si="0"/>
        <v>0</v>
      </c>
      <c r="E20" s="22" t="str">
        <f>"      "&amp;Labels!C32</f>
        <v xml:space="preserve">      Total</v>
      </c>
      <c r="F20" s="23">
        <f t="shared" si="1"/>
        <v>0</v>
      </c>
      <c r="G20" s="23">
        <f t="shared" si="1"/>
        <v>0</v>
      </c>
      <c r="H20" s="23">
        <f t="shared" si="1"/>
        <v>0</v>
      </c>
      <c r="I20" s="24">
        <f t="shared" si="1"/>
        <v>0</v>
      </c>
    </row>
    <row r="22" spans="1:9" ht="12.75" customHeight="1" x14ac:dyDescent="0.2">
      <c r="B22" s="6" t="str">
        <f>'(FnCalls 1)'!G9</f>
        <v>Q1 2012</v>
      </c>
      <c r="C22" s="7" t="str">
        <f>'(FnCalls 1)'!G10</f>
        <v>Q2 2012</v>
      </c>
      <c r="F22" s="6" t="str">
        <f>'(FnCalls 1)'!G5</f>
        <v>Q1 2011</v>
      </c>
      <c r="G22" s="8" t="str">
        <f>'(FnCalls 1)'!G6</f>
        <v>Q2 2011</v>
      </c>
      <c r="H22" s="8" t="str">
        <f>'(FnCalls 1)'!G7</f>
        <v>Q3 2011</v>
      </c>
      <c r="I22" s="7" t="str">
        <f>'(FnCalls 1)'!G8</f>
        <v>Q4 2011</v>
      </c>
    </row>
    <row r="23" spans="1:9" ht="12.75" customHeight="1" x14ac:dyDescent="0.2">
      <c r="A23" s="2" t="str">
        <f>Labels!B12</f>
        <v>Avg Price - Plan</v>
      </c>
      <c r="B23" s="25"/>
      <c r="C23" s="26"/>
      <c r="E23" s="2" t="str">
        <f>Labels!B11</f>
        <v>Price History</v>
      </c>
      <c r="F23" s="25"/>
      <c r="G23" s="25"/>
      <c r="H23" s="25"/>
      <c r="I23" s="26"/>
    </row>
    <row r="24" spans="1:9" ht="12.75" customHeight="1" x14ac:dyDescent="0.2">
      <c r="A24" s="11" t="str">
        <f>"   "&amp;Labels!B29</f>
        <v xml:space="preserve">   Product 1</v>
      </c>
      <c r="B24" s="27"/>
      <c r="C24" s="28"/>
      <c r="E24" s="11" t="str">
        <f>"   "&amp;Labels!B29</f>
        <v xml:space="preserve">   Product 1</v>
      </c>
      <c r="F24" s="27"/>
      <c r="G24" s="27"/>
      <c r="H24" s="27"/>
      <c r="I24" s="28"/>
    </row>
    <row r="25" spans="1:9" ht="12.75" customHeight="1" x14ac:dyDescent="0.2">
      <c r="A25" s="14" t="str">
        <f>"      "&amp;Labels!B33</f>
        <v xml:space="preserve">      Channel 1</v>
      </c>
      <c r="B25" s="29">
        <f>1</f>
        <v>1</v>
      </c>
      <c r="C25" s="30">
        <f>B25</f>
        <v>1</v>
      </c>
      <c r="E25" s="14" t="str">
        <f>"      "&amp;Labels!B33</f>
        <v xml:space="preserve">      Channel 1</v>
      </c>
      <c r="F25" s="31">
        <f t="shared" ref="F25:I27" si="2">IF(F10=0,0,F39/F10)</f>
        <v>0</v>
      </c>
      <c r="G25" s="31">
        <f t="shared" si="2"/>
        <v>0</v>
      </c>
      <c r="H25" s="31">
        <f t="shared" si="2"/>
        <v>0</v>
      </c>
      <c r="I25" s="32">
        <f t="shared" si="2"/>
        <v>0</v>
      </c>
    </row>
    <row r="26" spans="1:9" ht="12.75" customHeight="1" x14ac:dyDescent="0.2">
      <c r="A26" s="14" t="str">
        <f>"      "&amp;Labels!B34</f>
        <v xml:space="preserve">      Channel 2</v>
      </c>
      <c r="B26" s="29">
        <f>1</f>
        <v>1</v>
      </c>
      <c r="C26" s="30">
        <f>B26</f>
        <v>1</v>
      </c>
      <c r="E26" s="14" t="str">
        <f>"      "&amp;Labels!B34</f>
        <v xml:space="preserve">      Channel 2</v>
      </c>
      <c r="F26" s="31">
        <f t="shared" si="2"/>
        <v>0</v>
      </c>
      <c r="G26" s="31">
        <f t="shared" si="2"/>
        <v>0</v>
      </c>
      <c r="H26" s="31">
        <f t="shared" si="2"/>
        <v>0</v>
      </c>
      <c r="I26" s="32">
        <f t="shared" si="2"/>
        <v>0</v>
      </c>
    </row>
    <row r="27" spans="1:9" ht="12.75" customHeight="1" x14ac:dyDescent="0.2">
      <c r="A27" s="11" t="str">
        <f>"      "&amp;Labels!C32</f>
        <v xml:space="preserve">      Total</v>
      </c>
      <c r="B27" s="27">
        <f>IF(ISBLANK('(Tables)'!B9),0,IF('(Tables)'!B9=0,0,B41/'(Tables)'!B9))</f>
        <v>0</v>
      </c>
      <c r="C27" s="28">
        <f>IF(ISBLANK('(Tables)'!C9),0,IF('(Tables)'!C9=0,0,C41/'(Tables)'!C9))</f>
        <v>0</v>
      </c>
      <c r="E27" s="11" t="str">
        <f>"      "&amp;Labels!C32</f>
        <v xml:space="preserve">      Total</v>
      </c>
      <c r="F27" s="27">
        <f t="shared" si="2"/>
        <v>0</v>
      </c>
      <c r="G27" s="27">
        <f t="shared" si="2"/>
        <v>0</v>
      </c>
      <c r="H27" s="27">
        <f t="shared" si="2"/>
        <v>0</v>
      </c>
      <c r="I27" s="28">
        <f t="shared" si="2"/>
        <v>0</v>
      </c>
    </row>
    <row r="28" spans="1:9" ht="12.75" customHeight="1" x14ac:dyDescent="0.2">
      <c r="A28" s="11" t="str">
        <f>"   "&amp;Labels!B30</f>
        <v xml:space="preserve">   Product 2</v>
      </c>
      <c r="B28" s="27"/>
      <c r="C28" s="28"/>
      <c r="E28" s="11" t="str">
        <f>"   "&amp;Labels!B30</f>
        <v xml:space="preserve">   Product 2</v>
      </c>
      <c r="F28" s="27"/>
      <c r="G28" s="27"/>
      <c r="H28" s="27"/>
      <c r="I28" s="28"/>
    </row>
    <row r="29" spans="1:9" ht="12.75" customHeight="1" x14ac:dyDescent="0.2">
      <c r="A29" s="14" t="str">
        <f>"      "&amp;Labels!B33</f>
        <v xml:space="preserve">      Channel 1</v>
      </c>
      <c r="B29" s="29">
        <f>1</f>
        <v>1</v>
      </c>
      <c r="C29" s="30">
        <f>B29</f>
        <v>1</v>
      </c>
      <c r="E29" s="14" t="str">
        <f>"      "&amp;Labels!B33</f>
        <v xml:space="preserve">      Channel 1</v>
      </c>
      <c r="F29" s="31">
        <f t="shared" ref="F29:I34" si="3">IF(F14=0,0,F43/F14)</f>
        <v>0</v>
      </c>
      <c r="G29" s="31">
        <f t="shared" si="3"/>
        <v>0</v>
      </c>
      <c r="H29" s="31">
        <f t="shared" si="3"/>
        <v>0</v>
      </c>
      <c r="I29" s="32">
        <f t="shared" si="3"/>
        <v>0</v>
      </c>
    </row>
    <row r="30" spans="1:9" ht="12.75" customHeight="1" x14ac:dyDescent="0.2">
      <c r="A30" s="14" t="str">
        <f>"      "&amp;Labels!B34</f>
        <v xml:space="preserve">      Channel 2</v>
      </c>
      <c r="B30" s="29">
        <f>1</f>
        <v>1</v>
      </c>
      <c r="C30" s="30">
        <f>B30</f>
        <v>1</v>
      </c>
      <c r="E30" s="14" t="str">
        <f>"      "&amp;Labels!B34</f>
        <v xml:space="preserve">      Channel 2</v>
      </c>
      <c r="F30" s="31">
        <f t="shared" si="3"/>
        <v>0</v>
      </c>
      <c r="G30" s="31">
        <f t="shared" si="3"/>
        <v>0</v>
      </c>
      <c r="H30" s="31">
        <f t="shared" si="3"/>
        <v>0</v>
      </c>
      <c r="I30" s="32">
        <f t="shared" si="3"/>
        <v>0</v>
      </c>
    </row>
    <row r="31" spans="1:9" ht="12.75" customHeight="1" x14ac:dyDescent="0.2">
      <c r="A31" s="11" t="str">
        <f>"      "&amp;Labels!C32</f>
        <v xml:space="preserve">      Total</v>
      </c>
      <c r="B31" s="27">
        <f>IF(ISBLANK('(Tables)'!B13),0,IF('(Tables)'!B13=0,0,B45/'(Tables)'!B13))</f>
        <v>0</v>
      </c>
      <c r="C31" s="28">
        <f>IF(ISBLANK('(Tables)'!C13),0,IF('(Tables)'!C13=0,0,C45/'(Tables)'!C13))</f>
        <v>0</v>
      </c>
      <c r="E31" s="11" t="str">
        <f>"      "&amp;Labels!C32</f>
        <v xml:space="preserve">      Total</v>
      </c>
      <c r="F31" s="27">
        <f t="shared" si="3"/>
        <v>0</v>
      </c>
      <c r="G31" s="27">
        <f t="shared" si="3"/>
        <v>0</v>
      </c>
      <c r="H31" s="27">
        <f t="shared" si="3"/>
        <v>0</v>
      </c>
      <c r="I31" s="28">
        <f t="shared" si="3"/>
        <v>0</v>
      </c>
    </row>
    <row r="32" spans="1:9" ht="12.75" customHeight="1" x14ac:dyDescent="0.2">
      <c r="A32" s="17" t="str">
        <f>"   "&amp;Labels!C28</f>
        <v xml:space="preserve">   Total</v>
      </c>
      <c r="B32" s="33">
        <f>IF(ISBLANK('(Tables)'!B14),0,IF('(Tables)'!B14=0,0,B46/'(Tables)'!B14))</f>
        <v>0</v>
      </c>
      <c r="C32" s="34">
        <f>IF(ISBLANK('(Tables)'!C14),0,IF('(Tables)'!C14=0,0,C46/'(Tables)'!C14))</f>
        <v>0</v>
      </c>
      <c r="E32" s="17" t="str">
        <f>"   "&amp;Labels!C28</f>
        <v xml:space="preserve">   Total</v>
      </c>
      <c r="F32" s="33">
        <f t="shared" si="3"/>
        <v>0</v>
      </c>
      <c r="G32" s="33">
        <f t="shared" si="3"/>
        <v>0</v>
      </c>
      <c r="H32" s="33">
        <f t="shared" si="3"/>
        <v>0</v>
      </c>
      <c r="I32" s="34">
        <f t="shared" si="3"/>
        <v>0</v>
      </c>
    </row>
    <row r="33" spans="1:9" ht="12.75" customHeight="1" x14ac:dyDescent="0.2">
      <c r="A33" s="14" t="str">
        <f>"      "&amp;Labels!B33</f>
        <v xml:space="preserve">      Channel 1</v>
      </c>
      <c r="B33" s="31">
        <f>IF(ISBLANK('(Tables)'!B15),0,IF('(Tables)'!B15=0,0,B47/'(Tables)'!B15))</f>
        <v>0</v>
      </c>
      <c r="C33" s="32">
        <f>IF(ISBLANK('(Tables)'!C15),0,IF('(Tables)'!C15=0,0,C47/'(Tables)'!C15))</f>
        <v>0</v>
      </c>
      <c r="E33" s="14" t="str">
        <f>"      "&amp;Labels!B33</f>
        <v xml:space="preserve">      Channel 1</v>
      </c>
      <c r="F33" s="31">
        <f t="shared" si="3"/>
        <v>0</v>
      </c>
      <c r="G33" s="31">
        <f t="shared" si="3"/>
        <v>0</v>
      </c>
      <c r="H33" s="31">
        <f t="shared" si="3"/>
        <v>0</v>
      </c>
      <c r="I33" s="32">
        <f t="shared" si="3"/>
        <v>0</v>
      </c>
    </row>
    <row r="34" spans="1:9" ht="12.75" customHeight="1" x14ac:dyDescent="0.2">
      <c r="A34" s="14" t="str">
        <f>"      "&amp;Labels!B34</f>
        <v xml:space="preserve">      Channel 2</v>
      </c>
      <c r="B34" s="31">
        <f>IF(ISBLANK('(Tables)'!B16),0,IF('(Tables)'!B16=0,0,B48/'(Tables)'!B16))</f>
        <v>0</v>
      </c>
      <c r="C34" s="32">
        <f>IF(ISBLANK('(Tables)'!C16),0,IF('(Tables)'!C16=0,0,C48/'(Tables)'!C16))</f>
        <v>0</v>
      </c>
      <c r="E34" s="14" t="str">
        <f>"      "&amp;Labels!B34</f>
        <v xml:space="preserve">      Channel 2</v>
      </c>
      <c r="F34" s="31">
        <f t="shared" si="3"/>
        <v>0</v>
      </c>
      <c r="G34" s="31">
        <f t="shared" si="3"/>
        <v>0</v>
      </c>
      <c r="H34" s="31">
        <f t="shared" si="3"/>
        <v>0</v>
      </c>
      <c r="I34" s="32">
        <f t="shared" si="3"/>
        <v>0</v>
      </c>
    </row>
    <row r="35" spans="1:9" ht="12.75" customHeight="1" x14ac:dyDescent="0.2">
      <c r="A35" s="11" t="str">
        <f>"      "&amp;Labels!C32</f>
        <v xml:space="preserve">      Total</v>
      </c>
      <c r="B35" s="27">
        <f>IF(ISBLANK('(Tables)'!B14),0,IF('(Tables)'!B14=0,0,B46/'(Tables)'!B14))</f>
        <v>0</v>
      </c>
      <c r="C35" s="28">
        <f>IF(ISBLANK('(Tables)'!C14),0,IF('(Tables)'!C14=0,0,C46/'(Tables)'!C14))</f>
        <v>0</v>
      </c>
      <c r="E35" s="11" t="str">
        <f>"      "&amp;Labels!C32</f>
        <v xml:space="preserve">      Total</v>
      </c>
      <c r="F35" s="27">
        <f>IF(F17=0,0,F46/F17)</f>
        <v>0</v>
      </c>
      <c r="G35" s="27">
        <f>IF(G17=0,0,G46/G17)</f>
        <v>0</v>
      </c>
      <c r="H35" s="27">
        <f>IF(H17=0,0,H46/H17)</f>
        <v>0</v>
      </c>
      <c r="I35" s="28">
        <f>IF(I17=0,0,I46/I17)</f>
        <v>0</v>
      </c>
    </row>
    <row r="36" spans="1:9" ht="12.75" customHeight="1" x14ac:dyDescent="0.2">
      <c r="A36" s="35"/>
      <c r="B36" s="36"/>
      <c r="C36" s="37"/>
      <c r="E36" s="35"/>
      <c r="F36" s="36"/>
      <c r="G36" s="36"/>
      <c r="H36" s="36"/>
      <c r="I36" s="37"/>
    </row>
    <row r="37" spans="1:9" ht="12.75" customHeight="1" x14ac:dyDescent="0.2">
      <c r="A37" s="17" t="str">
        <f>Labels!B16</f>
        <v>Revenue - Plan</v>
      </c>
      <c r="B37" s="33"/>
      <c r="C37" s="34"/>
      <c r="E37" s="17" t="str">
        <f>Labels!B14</f>
        <v>Revenue History</v>
      </c>
      <c r="F37" s="33"/>
      <c r="G37" s="33"/>
      <c r="H37" s="33"/>
      <c r="I37" s="34"/>
    </row>
    <row r="38" spans="1:9" ht="12.75" customHeight="1" x14ac:dyDescent="0.2">
      <c r="A38" s="11" t="str">
        <f>"   "&amp;Labels!B29</f>
        <v xml:space="preserve">   Product 1</v>
      </c>
      <c r="B38" s="27"/>
      <c r="C38" s="28"/>
      <c r="E38" s="11" t="str">
        <f>"   "&amp;Labels!B29</f>
        <v xml:space="preserve">   Product 1</v>
      </c>
      <c r="F38" s="27"/>
      <c r="G38" s="27"/>
      <c r="H38" s="27"/>
      <c r="I38" s="28"/>
    </row>
    <row r="39" spans="1:9" ht="12.75" customHeight="1" x14ac:dyDescent="0.2">
      <c r="A39" s="14" t="str">
        <f>"      "&amp;Labels!B33</f>
        <v xml:space="preserve">      Channel 1</v>
      </c>
      <c r="B39" s="31">
        <f>B25*'(Tables)'!B7</f>
        <v>0</v>
      </c>
      <c r="C39" s="32">
        <f>C25*'(Tables)'!C7</f>
        <v>0</v>
      </c>
      <c r="E39" s="14" t="str">
        <f>"      "&amp;Labels!B33</f>
        <v xml:space="preserve">      Channel 1</v>
      </c>
      <c r="F39" s="29"/>
      <c r="G39" s="29"/>
      <c r="H39" s="29"/>
      <c r="I39" s="30"/>
    </row>
    <row r="40" spans="1:9" ht="12.75" customHeight="1" x14ac:dyDescent="0.2">
      <c r="A40" s="14" t="str">
        <f>"      "&amp;Labels!B34</f>
        <v xml:space="preserve">      Channel 2</v>
      </c>
      <c r="B40" s="31">
        <f>B26*'(Tables)'!B8</f>
        <v>0</v>
      </c>
      <c r="C40" s="32">
        <f>C26*'(Tables)'!C8</f>
        <v>0</v>
      </c>
      <c r="E40" s="14" t="str">
        <f>"      "&amp;Labels!B34</f>
        <v xml:space="preserve">      Channel 2</v>
      </c>
      <c r="F40" s="29"/>
      <c r="G40" s="29"/>
      <c r="H40" s="29"/>
      <c r="I40" s="30"/>
    </row>
    <row r="41" spans="1:9" ht="12.75" customHeight="1" x14ac:dyDescent="0.2">
      <c r="A41" s="11" t="str">
        <f>"      "&amp;Labels!C32</f>
        <v xml:space="preserve">      Total</v>
      </c>
      <c r="B41" s="27">
        <f>SUM(B39:B40)</f>
        <v>0</v>
      </c>
      <c r="C41" s="28">
        <f>SUM(C39:C40)</f>
        <v>0</v>
      </c>
      <c r="E41" s="11" t="str">
        <f>"      "&amp;Labels!C32</f>
        <v xml:space="preserve">      Total</v>
      </c>
      <c r="F41" s="27">
        <f>SUM(F39:F40)</f>
        <v>0</v>
      </c>
      <c r="G41" s="27">
        <f>SUM(G39:G40)</f>
        <v>0</v>
      </c>
      <c r="H41" s="27">
        <f>SUM(H39:H40)</f>
        <v>0</v>
      </c>
      <c r="I41" s="28">
        <f>SUM(I39:I40)</f>
        <v>0</v>
      </c>
    </row>
    <row r="42" spans="1:9" ht="12.75" customHeight="1" x14ac:dyDescent="0.2">
      <c r="A42" s="11" t="str">
        <f>"   "&amp;Labels!B30</f>
        <v xml:space="preserve">   Product 2</v>
      </c>
      <c r="B42" s="27"/>
      <c r="C42" s="28"/>
      <c r="E42" s="11" t="str">
        <f>"   "&amp;Labels!B30</f>
        <v xml:space="preserve">   Product 2</v>
      </c>
      <c r="F42" s="27"/>
      <c r="G42" s="27"/>
      <c r="H42" s="27"/>
      <c r="I42" s="28"/>
    </row>
    <row r="43" spans="1:9" ht="12.75" customHeight="1" x14ac:dyDescent="0.2">
      <c r="A43" s="14" t="str">
        <f>"      "&amp;Labels!B33</f>
        <v xml:space="preserve">      Channel 1</v>
      </c>
      <c r="B43" s="31">
        <f>B29*'(Tables)'!B11</f>
        <v>0</v>
      </c>
      <c r="C43" s="32">
        <f>C29*'(Tables)'!C11</f>
        <v>0</v>
      </c>
      <c r="E43" s="14" t="str">
        <f>"      "&amp;Labels!B33</f>
        <v xml:space="preserve">      Channel 1</v>
      </c>
      <c r="F43" s="29"/>
      <c r="G43" s="29"/>
      <c r="H43" s="29"/>
      <c r="I43" s="30"/>
    </row>
    <row r="44" spans="1:9" ht="12.75" customHeight="1" x14ac:dyDescent="0.2">
      <c r="A44" s="14" t="str">
        <f>"      "&amp;Labels!B34</f>
        <v xml:space="preserve">      Channel 2</v>
      </c>
      <c r="B44" s="31">
        <f>B30*'(Tables)'!B12</f>
        <v>0</v>
      </c>
      <c r="C44" s="32">
        <f>C30*'(Tables)'!C12</f>
        <v>0</v>
      </c>
      <c r="E44" s="14" t="str">
        <f>"      "&amp;Labels!B34</f>
        <v xml:space="preserve">      Channel 2</v>
      </c>
      <c r="F44" s="29"/>
      <c r="G44" s="29"/>
      <c r="H44" s="29"/>
      <c r="I44" s="30"/>
    </row>
    <row r="45" spans="1:9" ht="12.75" customHeight="1" x14ac:dyDescent="0.2">
      <c r="A45" s="11" t="str">
        <f>"      "&amp;Labels!C32</f>
        <v xml:space="preserve">      Total</v>
      </c>
      <c r="B45" s="27">
        <f>SUM(B43:B44)</f>
        <v>0</v>
      </c>
      <c r="C45" s="28">
        <f>SUM(C43:C44)</f>
        <v>0</v>
      </c>
      <c r="E45" s="11" t="str">
        <f>"      "&amp;Labels!C32</f>
        <v xml:space="preserve">      Total</v>
      </c>
      <c r="F45" s="27">
        <f>SUM(F43:F44)</f>
        <v>0</v>
      </c>
      <c r="G45" s="27">
        <f>SUM(G43:G44)</f>
        <v>0</v>
      </c>
      <c r="H45" s="27">
        <f>SUM(H43:H44)</f>
        <v>0</v>
      </c>
      <c r="I45" s="28">
        <f>SUM(I43:I44)</f>
        <v>0</v>
      </c>
    </row>
    <row r="46" spans="1:9" ht="12.75" customHeight="1" x14ac:dyDescent="0.2">
      <c r="A46" s="17" t="str">
        <f>"   "&amp;Labels!C28</f>
        <v xml:space="preserve">   Total</v>
      </c>
      <c r="B46" s="33">
        <f>SUM(B41,B45)</f>
        <v>0</v>
      </c>
      <c r="C46" s="34">
        <f>SUM(C41,C45)</f>
        <v>0</v>
      </c>
      <c r="E46" s="17" t="str">
        <f>"   "&amp;Labels!C28</f>
        <v xml:space="preserve">   Total</v>
      </c>
      <c r="F46" s="33">
        <f>SUM(F41,F45)</f>
        <v>0</v>
      </c>
      <c r="G46" s="33">
        <f>SUM(G41,G45)</f>
        <v>0</v>
      </c>
      <c r="H46" s="33">
        <f>SUM(H41,H45)</f>
        <v>0</v>
      </c>
      <c r="I46" s="34">
        <f>SUM(I41,I45)</f>
        <v>0</v>
      </c>
    </row>
    <row r="47" spans="1:9" ht="12.75" customHeight="1" x14ac:dyDescent="0.2">
      <c r="A47" s="14" t="str">
        <f>"      "&amp;Labels!B33</f>
        <v xml:space="preserve">      Channel 1</v>
      </c>
      <c r="B47" s="31">
        <f t="shared" ref="B47:C49" si="4">SUM(B39,B43)</f>
        <v>0</v>
      </c>
      <c r="C47" s="32">
        <f t="shared" si="4"/>
        <v>0</v>
      </c>
      <c r="E47" s="14" t="str">
        <f>"      "&amp;Labels!B33</f>
        <v xml:space="preserve">      Channel 1</v>
      </c>
      <c r="F47" s="31">
        <f t="shared" ref="F47:I49" si="5">SUM(F39,F43)</f>
        <v>0</v>
      </c>
      <c r="G47" s="31">
        <f t="shared" si="5"/>
        <v>0</v>
      </c>
      <c r="H47" s="31">
        <f t="shared" si="5"/>
        <v>0</v>
      </c>
      <c r="I47" s="32">
        <f t="shared" si="5"/>
        <v>0</v>
      </c>
    </row>
    <row r="48" spans="1:9" ht="12.75" customHeight="1" x14ac:dyDescent="0.2">
      <c r="A48" s="14" t="str">
        <f>"      "&amp;Labels!B34</f>
        <v xml:space="preserve">      Channel 2</v>
      </c>
      <c r="B48" s="31">
        <f t="shared" si="4"/>
        <v>0</v>
      </c>
      <c r="C48" s="32">
        <f t="shared" si="4"/>
        <v>0</v>
      </c>
      <c r="E48" s="14" t="str">
        <f>"      "&amp;Labels!B34</f>
        <v xml:space="preserve">      Channel 2</v>
      </c>
      <c r="F48" s="31">
        <f t="shared" si="5"/>
        <v>0</v>
      </c>
      <c r="G48" s="31">
        <f t="shared" si="5"/>
        <v>0</v>
      </c>
      <c r="H48" s="31">
        <f t="shared" si="5"/>
        <v>0</v>
      </c>
      <c r="I48" s="32">
        <f t="shared" si="5"/>
        <v>0</v>
      </c>
    </row>
    <row r="49" spans="1:9" ht="12.75" customHeight="1" x14ac:dyDescent="0.2">
      <c r="A49" s="22" t="str">
        <f>"      "&amp;Labels!C32</f>
        <v xml:space="preserve">      Total</v>
      </c>
      <c r="B49" s="38">
        <f t="shared" si="4"/>
        <v>0</v>
      </c>
      <c r="C49" s="39">
        <f t="shared" si="4"/>
        <v>0</v>
      </c>
      <c r="E49" s="22" t="str">
        <f>"      "&amp;Labels!C32</f>
        <v xml:space="preserve">      Total</v>
      </c>
      <c r="F49" s="38">
        <f t="shared" si="5"/>
        <v>0</v>
      </c>
      <c r="G49" s="38">
        <f t="shared" si="5"/>
        <v>0</v>
      </c>
      <c r="H49" s="38">
        <f t="shared" si="5"/>
        <v>0</v>
      </c>
      <c r="I49" s="39">
        <f t="shared" si="5"/>
        <v>0</v>
      </c>
    </row>
    <row r="51" spans="1:9" ht="12.75" customHeight="1" x14ac:dyDescent="0.2">
      <c r="A51" t="s">
        <v>81</v>
      </c>
      <c r="B51" t="s">
        <v>81</v>
      </c>
      <c r="C51" t="s">
        <v>81</v>
      </c>
      <c r="D51" t="s">
        <v>81</v>
      </c>
      <c r="E51" t="s">
        <v>81</v>
      </c>
      <c r="F51" t="s">
        <v>81</v>
      </c>
      <c r="G51" t="s">
        <v>81</v>
      </c>
      <c r="H51" t="s">
        <v>81</v>
      </c>
      <c r="I51" t="s">
        <v>81</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45"/>
  <sheetViews>
    <sheetView zoomScaleNormal="100" workbookViewId="0"/>
  </sheetViews>
  <sheetFormatPr defaultRowHeight="12.75" customHeight="1" x14ac:dyDescent="0.2"/>
  <cols>
    <col min="1" max="1" width="22.7109375" customWidth="1"/>
    <col min="2" max="2" width="16.42578125" customWidth="1"/>
    <col min="3" max="3" width="20.5703125" customWidth="1"/>
    <col min="4" max="4" width="12.42578125" customWidth="1"/>
    <col min="5" max="5" width="67" customWidth="1"/>
  </cols>
  <sheetData>
    <row r="1" spans="1:5" ht="15.75" customHeight="1" x14ac:dyDescent="0.2">
      <c r="A1" s="90" t="str">
        <f>"Sales Forecast"</f>
        <v>Sales Forecast</v>
      </c>
      <c r="B1" s="90"/>
    </row>
    <row r="2" spans="1:5" ht="15.75" customHeight="1" x14ac:dyDescent="0.2">
      <c r="A2" s="90" t="str">
        <f>"Formulas"</f>
        <v>Formulas</v>
      </c>
      <c r="B2" s="90"/>
    </row>
    <row r="3" spans="1:5" ht="15.75" customHeight="1" x14ac:dyDescent="0.2">
      <c r="A3" s="90" t="str">
        <f>""</f>
        <v/>
      </c>
      <c r="B3" s="90"/>
    </row>
    <row r="4" spans="1:5" ht="12.75" customHeight="1" x14ac:dyDescent="0.2">
      <c r="A4" s="40" t="s">
        <v>211</v>
      </c>
      <c r="B4" s="40" t="s">
        <v>192</v>
      </c>
      <c r="C4" s="40" t="s">
        <v>207</v>
      </c>
      <c r="D4" s="40"/>
      <c r="E4" s="40" t="s">
        <v>171</v>
      </c>
    </row>
    <row r="5" spans="1:5" ht="12.75" customHeight="1" x14ac:dyDescent="0.2">
      <c r="A5" s="41" t="s">
        <v>63</v>
      </c>
      <c r="B5" s="41" t="str">
        <f>Labels!B7</f>
        <v>Assumptions</v>
      </c>
      <c r="C5" s="42"/>
      <c r="D5" s="43"/>
      <c r="E5" s="44"/>
    </row>
    <row r="6" spans="1:5" ht="12.75" customHeight="1" x14ac:dyDescent="0.2">
      <c r="A6" s="36"/>
      <c r="B6" s="36"/>
      <c r="C6" s="45"/>
      <c r="D6" s="46"/>
      <c r="E6" s="47"/>
    </row>
    <row r="7" spans="1:5" ht="12.75" customHeight="1" x14ac:dyDescent="0.2">
      <c r="A7" s="41" t="s">
        <v>68</v>
      </c>
      <c r="B7" s="41" t="str">
        <f>Labels!B8</f>
        <v>Company Name</v>
      </c>
      <c r="C7" s="42"/>
      <c r="D7" s="43"/>
      <c r="E7" s="44"/>
    </row>
    <row r="8" spans="1:5" ht="12.75" customHeight="1" x14ac:dyDescent="0.2">
      <c r="A8" s="36"/>
      <c r="B8" s="36"/>
      <c r="C8" s="45"/>
      <c r="D8" s="46"/>
      <c r="E8" s="47"/>
    </row>
    <row r="9" spans="1:5" ht="12.75" customHeight="1" x14ac:dyDescent="0.2">
      <c r="A9" s="41" t="s">
        <v>25</v>
      </c>
      <c r="B9" s="41" t="str">
        <f>Labels!B9</f>
        <v>Plan Date</v>
      </c>
      <c r="C9" s="42" t="s">
        <v>194</v>
      </c>
      <c r="D9" s="43" t="s">
        <v>196</v>
      </c>
      <c r="E9" s="44" t="s">
        <v>66</v>
      </c>
    </row>
    <row r="10" spans="1:5" ht="12.75" customHeight="1" x14ac:dyDescent="0.2">
      <c r="A10" s="36"/>
      <c r="B10" s="36"/>
      <c r="C10" s="45"/>
      <c r="D10" s="46"/>
      <c r="E10" s="47"/>
    </row>
    <row r="11" spans="1:5" ht="12.75" customHeight="1" x14ac:dyDescent="0.2">
      <c r="A11" s="41" t="s">
        <v>175</v>
      </c>
      <c r="B11" s="41" t="str">
        <f>Labels!B10</f>
        <v xml:space="preserve">Avg Price - Actual </v>
      </c>
      <c r="C11" s="42" t="s">
        <v>96</v>
      </c>
      <c r="D11" s="43" t="s">
        <v>196</v>
      </c>
      <c r="E11" s="44" t="s">
        <v>163</v>
      </c>
    </row>
    <row r="12" spans="1:5" ht="12.75" customHeight="1" x14ac:dyDescent="0.2">
      <c r="A12" s="41"/>
      <c r="B12" s="41"/>
      <c r="C12" s="42"/>
      <c r="D12" s="43" t="s">
        <v>198</v>
      </c>
      <c r="E12" s="44" t="s">
        <v>165</v>
      </c>
    </row>
    <row r="13" spans="1:5" ht="12.75" customHeight="1" x14ac:dyDescent="0.2">
      <c r="A13" s="36"/>
      <c r="B13" s="36"/>
      <c r="C13" s="45"/>
      <c r="D13" s="46"/>
      <c r="E13" s="47"/>
    </row>
    <row r="14" spans="1:5" ht="12.75" customHeight="1" x14ac:dyDescent="0.2">
      <c r="A14" s="41" t="s">
        <v>184</v>
      </c>
      <c r="B14" s="41" t="str">
        <f>Labels!B11</f>
        <v>Price History</v>
      </c>
      <c r="C14" s="42" t="s">
        <v>96</v>
      </c>
      <c r="D14" s="43" t="s">
        <v>198</v>
      </c>
      <c r="E14" s="44" t="s">
        <v>22</v>
      </c>
    </row>
    <row r="15" spans="1:5" ht="12.75" customHeight="1" x14ac:dyDescent="0.2">
      <c r="A15" s="36"/>
      <c r="B15" s="36"/>
      <c r="C15" s="45"/>
      <c r="D15" s="46"/>
      <c r="E15" s="47"/>
    </row>
    <row r="16" spans="1:5" ht="12.75" customHeight="1" x14ac:dyDescent="0.2">
      <c r="A16" s="41" t="s">
        <v>180</v>
      </c>
      <c r="B16" s="41" t="str">
        <f>Labels!B12</f>
        <v>Avg Price - Plan</v>
      </c>
      <c r="C16" s="42" t="s">
        <v>96</v>
      </c>
      <c r="D16" s="43" t="s">
        <v>196</v>
      </c>
      <c r="E16" s="44" t="s">
        <v>163</v>
      </c>
    </row>
    <row r="17" spans="1:5" ht="12.75" customHeight="1" x14ac:dyDescent="0.2">
      <c r="A17" s="41"/>
      <c r="B17" s="41"/>
      <c r="C17" s="42"/>
      <c r="D17" s="43" t="s">
        <v>198</v>
      </c>
      <c r="E17" s="44" t="s">
        <v>125</v>
      </c>
    </row>
    <row r="18" spans="1:5" ht="12.75" customHeight="1" x14ac:dyDescent="0.2">
      <c r="A18" s="36"/>
      <c r="B18" s="36"/>
      <c r="C18" s="45"/>
      <c r="D18" s="46"/>
      <c r="E18" s="47"/>
    </row>
    <row r="19" spans="1:5" ht="12.75" customHeight="1" x14ac:dyDescent="0.2">
      <c r="A19" s="41" t="s">
        <v>132</v>
      </c>
      <c r="B19" s="41" t="str">
        <f>Labels!B13</f>
        <v>Products Dim</v>
      </c>
      <c r="C19" s="42" t="s">
        <v>35</v>
      </c>
      <c r="D19" s="43" t="s">
        <v>196</v>
      </c>
      <c r="E19" s="44" t="s">
        <v>143</v>
      </c>
    </row>
    <row r="20" spans="1:5" ht="12.75" customHeight="1" x14ac:dyDescent="0.2">
      <c r="A20" s="36"/>
      <c r="B20" s="36"/>
      <c r="C20" s="45"/>
      <c r="D20" s="46"/>
      <c r="E20" s="47"/>
    </row>
    <row r="21" spans="1:5" ht="12.75" customHeight="1" x14ac:dyDescent="0.2">
      <c r="A21" s="41" t="s">
        <v>186</v>
      </c>
      <c r="B21" s="41" t="str">
        <f>Labels!B14</f>
        <v>Revenue History</v>
      </c>
      <c r="C21" s="42"/>
      <c r="D21" s="43"/>
      <c r="E21" s="44"/>
    </row>
    <row r="22" spans="1:5" ht="12.75" customHeight="1" x14ac:dyDescent="0.2">
      <c r="A22" s="36"/>
      <c r="B22" s="36"/>
      <c r="C22" s="45"/>
      <c r="D22" s="46"/>
      <c r="E22" s="47"/>
    </row>
    <row r="23" spans="1:5" ht="12.75" customHeight="1" x14ac:dyDescent="0.2">
      <c r="A23" s="41" t="s">
        <v>114</v>
      </c>
      <c r="B23" s="41" t="str">
        <f>Labels!B15</f>
        <v>Revenue</v>
      </c>
      <c r="C23" s="42" t="s">
        <v>96</v>
      </c>
      <c r="D23" s="43" t="s">
        <v>196</v>
      </c>
      <c r="E23" s="44" t="s">
        <v>123</v>
      </c>
    </row>
    <row r="24" spans="1:5" ht="12.75" customHeight="1" x14ac:dyDescent="0.2">
      <c r="A24" s="36"/>
      <c r="B24" s="36"/>
      <c r="C24" s="45"/>
      <c r="D24" s="46"/>
      <c r="E24" s="47"/>
    </row>
    <row r="25" spans="1:5" ht="12.75" customHeight="1" x14ac:dyDescent="0.2">
      <c r="A25" s="41" t="s">
        <v>53</v>
      </c>
      <c r="B25" s="41" t="str">
        <f>Labels!B16</f>
        <v>Revenue - Plan</v>
      </c>
      <c r="C25" s="42" t="s">
        <v>96</v>
      </c>
      <c r="D25" s="43" t="s">
        <v>196</v>
      </c>
      <c r="E25" s="44" t="s">
        <v>31</v>
      </c>
    </row>
    <row r="26" spans="1:5" ht="12.75" customHeight="1" x14ac:dyDescent="0.2">
      <c r="A26" s="36"/>
      <c r="B26" s="36"/>
      <c r="C26" s="45"/>
      <c r="D26" s="46"/>
      <c r="E26" s="47"/>
    </row>
    <row r="27" spans="1:5" ht="12.75" customHeight="1" x14ac:dyDescent="0.2">
      <c r="A27" s="41" t="s">
        <v>120</v>
      </c>
      <c r="B27" s="41" t="str">
        <f>Labels!B17</f>
        <v>Revenue</v>
      </c>
      <c r="C27" s="42" t="s">
        <v>35</v>
      </c>
      <c r="D27" s="43" t="s">
        <v>196</v>
      </c>
      <c r="E27" s="44" t="s">
        <v>53</v>
      </c>
    </row>
    <row r="28" spans="1:5" ht="12.75" customHeight="1" x14ac:dyDescent="0.2">
      <c r="A28" s="36"/>
      <c r="B28" s="36"/>
      <c r="C28" s="45"/>
      <c r="D28" s="46"/>
      <c r="E28" s="47"/>
    </row>
    <row r="29" spans="1:5" ht="12.75" customHeight="1" x14ac:dyDescent="0.2">
      <c r="A29" s="41" t="s">
        <v>116</v>
      </c>
      <c r="B29" s="41" t="str">
        <f>Labels!B18</f>
        <v>Sales Units History</v>
      </c>
      <c r="C29" s="42"/>
      <c r="D29" s="43"/>
      <c r="E29" s="44"/>
    </row>
    <row r="30" spans="1:5" ht="12.75" customHeight="1" x14ac:dyDescent="0.2">
      <c r="A30" s="36"/>
      <c r="B30" s="36"/>
      <c r="C30" s="45"/>
      <c r="D30" s="46"/>
      <c r="E30" s="47"/>
    </row>
    <row r="31" spans="1:5" ht="12.75" customHeight="1" x14ac:dyDescent="0.2">
      <c r="A31" s="41" t="s">
        <v>111</v>
      </c>
      <c r="B31" s="41" t="str">
        <f>Labels!B19</f>
        <v>Sales Units</v>
      </c>
      <c r="C31" s="42" t="s">
        <v>96</v>
      </c>
      <c r="D31" s="43" t="s">
        <v>196</v>
      </c>
      <c r="E31" s="44" t="s">
        <v>7</v>
      </c>
    </row>
    <row r="32" spans="1:5" ht="12.75" customHeight="1" x14ac:dyDescent="0.2">
      <c r="A32" s="36"/>
      <c r="B32" s="36"/>
      <c r="C32" s="45"/>
      <c r="D32" s="46"/>
      <c r="E32" s="47"/>
    </row>
    <row r="33" spans="1:5" ht="12.75" customHeight="1" x14ac:dyDescent="0.2">
      <c r="A33" s="41" t="s">
        <v>155</v>
      </c>
      <c r="B33" s="41" t="str">
        <f>Labels!B20</f>
        <v>Sales Units - Plan</v>
      </c>
      <c r="C33" s="42" t="s">
        <v>96</v>
      </c>
      <c r="D33" s="43" t="s">
        <v>196</v>
      </c>
      <c r="E33" s="44" t="s">
        <v>106</v>
      </c>
    </row>
    <row r="34" spans="1:5" ht="12.75" customHeight="1" x14ac:dyDescent="0.2">
      <c r="A34" s="36"/>
      <c r="B34" s="36"/>
      <c r="C34" s="45"/>
      <c r="D34" s="46"/>
      <c r="E34" s="47"/>
    </row>
    <row r="35" spans="1:5" ht="12.75" customHeight="1" x14ac:dyDescent="0.2">
      <c r="A35" s="41" t="s">
        <v>106</v>
      </c>
      <c r="B35" s="41" t="str">
        <f>Labels!B21</f>
        <v>Sales Units</v>
      </c>
      <c r="C35" s="42" t="s">
        <v>96</v>
      </c>
      <c r="D35" s="43" t="s">
        <v>196</v>
      </c>
      <c r="E35" s="44" t="s">
        <v>83</v>
      </c>
    </row>
    <row r="36" spans="1:5" ht="12.75" customHeight="1" x14ac:dyDescent="0.2">
      <c r="A36" s="36"/>
      <c r="B36" s="36"/>
      <c r="C36" s="45"/>
      <c r="D36" s="46"/>
      <c r="E36" s="47"/>
    </row>
    <row r="37" spans="1:5" ht="12.75" customHeight="1" x14ac:dyDescent="0.2">
      <c r="A37" s="41" t="s">
        <v>138</v>
      </c>
      <c r="B37" s="41" t="str">
        <f>Labels!B22</f>
        <v>Sales Units</v>
      </c>
      <c r="C37" s="42" t="s">
        <v>35</v>
      </c>
      <c r="D37" s="43" t="s">
        <v>196</v>
      </c>
      <c r="E37" s="44" t="s">
        <v>155</v>
      </c>
    </row>
    <row r="38" spans="1:5" ht="12.75" customHeight="1" x14ac:dyDescent="0.2">
      <c r="A38" s="36"/>
      <c r="B38" s="36"/>
      <c r="C38" s="45"/>
      <c r="D38" s="46"/>
      <c r="E38" s="47"/>
    </row>
    <row r="39" spans="1:5" ht="12.75" customHeight="1" x14ac:dyDescent="0.2">
      <c r="A39" s="41" t="s">
        <v>140</v>
      </c>
      <c r="B39" s="41" t="str">
        <f>Labels!B23</f>
        <v>Time Period</v>
      </c>
      <c r="C39" s="42" t="s">
        <v>194</v>
      </c>
      <c r="D39" s="43" t="s">
        <v>196</v>
      </c>
      <c r="E39" s="44" t="s">
        <v>16</v>
      </c>
    </row>
    <row r="40" spans="1:5" ht="12.75" customHeight="1" x14ac:dyDescent="0.2">
      <c r="A40" s="36"/>
      <c r="B40" s="36"/>
      <c r="C40" s="45"/>
      <c r="D40" s="46"/>
      <c r="E40" s="47"/>
    </row>
    <row r="41" spans="1:5" ht="12.75" customHeight="1" x14ac:dyDescent="0.2">
      <c r="A41" s="41" t="s">
        <v>139</v>
      </c>
      <c r="B41" s="41" t="str">
        <f>Labels!B24</f>
        <v>Time Period</v>
      </c>
      <c r="C41" s="42" t="s">
        <v>194</v>
      </c>
      <c r="D41" s="43" t="s">
        <v>196</v>
      </c>
      <c r="E41" s="44" t="s">
        <v>16</v>
      </c>
    </row>
    <row r="42" spans="1:5" ht="12.75" customHeight="1" x14ac:dyDescent="0.2">
      <c r="A42" s="36"/>
      <c r="B42" s="36"/>
      <c r="C42" s="45"/>
      <c r="D42" s="46"/>
      <c r="E42" s="47"/>
    </row>
    <row r="43" spans="1:5" ht="12.75" customHeight="1" x14ac:dyDescent="0.2">
      <c r="A43" s="41" t="s">
        <v>113</v>
      </c>
      <c r="B43" s="41" t="str">
        <f>Labels!B25</f>
        <v>Time Period</v>
      </c>
      <c r="C43" s="42" t="s">
        <v>194</v>
      </c>
      <c r="D43" s="43" t="s">
        <v>196</v>
      </c>
      <c r="E43" s="44" t="s">
        <v>16</v>
      </c>
    </row>
    <row r="45" spans="1:5" ht="12.75" customHeight="1" x14ac:dyDescent="0.2">
      <c r="A45" t="s">
        <v>81</v>
      </c>
      <c r="B45" t="s">
        <v>81</v>
      </c>
      <c r="C45" t="s">
        <v>81</v>
      </c>
      <c r="D45" t="s">
        <v>81</v>
      </c>
      <c r="E45" t="s">
        <v>81</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G38"/>
  <sheetViews>
    <sheetView zoomScaleNormal="100" workbookViewId="0"/>
  </sheetViews>
  <sheetFormatPr defaultRowHeight="12.75" customHeight="1" x14ac:dyDescent="0.2"/>
  <cols>
    <col min="1" max="1" width="12.42578125" customWidth="1"/>
    <col min="2" max="2" width="16.7109375" customWidth="1"/>
    <col min="3" max="7" width="12.42578125" customWidth="1"/>
  </cols>
  <sheetData>
    <row r="1" spans="1:7" ht="15.75" customHeight="1" x14ac:dyDescent="0.2">
      <c r="A1" s="90" t="str">
        <f>"Sales Forecast"</f>
        <v>Sales Forecast</v>
      </c>
      <c r="B1" s="90"/>
    </row>
    <row r="2" spans="1:7" ht="15.75" customHeight="1" x14ac:dyDescent="0.2">
      <c r="A2" s="90" t="str">
        <f>"Plot Vars"</f>
        <v>Plot Vars</v>
      </c>
      <c r="B2" s="90"/>
    </row>
    <row r="3" spans="1:7" ht="15.75" customHeight="1" x14ac:dyDescent="0.2">
      <c r="A3" s="90" t="str">
        <f>""</f>
        <v/>
      </c>
      <c r="B3" s="90"/>
    </row>
    <row r="4" spans="1:7" ht="12.75" customHeight="1" x14ac:dyDescent="0.2">
      <c r="B4" s="6" t="str">
        <f>'(FnCalls 1)'!G5</f>
        <v>Q1 2011</v>
      </c>
      <c r="C4" s="8" t="str">
        <f>'(FnCalls 1)'!G6</f>
        <v>Q2 2011</v>
      </c>
      <c r="D4" s="8" t="str">
        <f>'(FnCalls 1)'!G7</f>
        <v>Q3 2011</v>
      </c>
      <c r="E4" s="8" t="str">
        <f>'(FnCalls 1)'!G8</f>
        <v>Q4 2011</v>
      </c>
      <c r="F4" s="8" t="str">
        <f>'(FnCalls 1)'!G9</f>
        <v>Q1 2012</v>
      </c>
      <c r="G4" s="7" t="str">
        <f>'(FnCalls 1)'!G10</f>
        <v>Q2 2012</v>
      </c>
    </row>
    <row r="5" spans="1:7" ht="12.75" customHeight="1" x14ac:dyDescent="0.2">
      <c r="A5" s="2" t="str">
        <f>Labels!B15</f>
        <v>Revenue</v>
      </c>
      <c r="B5" s="25"/>
      <c r="C5" s="25"/>
      <c r="D5" s="25"/>
      <c r="E5" s="25"/>
      <c r="F5" s="25"/>
      <c r="G5" s="26"/>
    </row>
    <row r="6" spans="1:7" ht="12.75" customHeight="1" x14ac:dyDescent="0.2">
      <c r="A6" s="11" t="str">
        <f>"   "&amp;Labels!B29</f>
        <v xml:space="preserve">   Product 1</v>
      </c>
      <c r="B6" s="27"/>
      <c r="C6" s="27"/>
      <c r="D6" s="27"/>
      <c r="E6" s="27"/>
      <c r="F6" s="27"/>
      <c r="G6" s="28"/>
    </row>
    <row r="7" spans="1:7" ht="12.75" customHeight="1" x14ac:dyDescent="0.2">
      <c r="A7" s="14" t="str">
        <f>"      "&amp;Labels!B33</f>
        <v xml:space="preserve">      Channel 1</v>
      </c>
      <c r="B7" s="31">
        <f>Summary!F39</f>
        <v>0</v>
      </c>
      <c r="C7" s="31">
        <f>Summary!G39</f>
        <v>0</v>
      </c>
      <c r="D7" s="31">
        <f>Summary!H39</f>
        <v>0</v>
      </c>
      <c r="E7" s="31">
        <f>Summary!I39</f>
        <v>0</v>
      </c>
      <c r="F7" s="31">
        <f>Summary!B39</f>
        <v>0</v>
      </c>
      <c r="G7" s="32">
        <f>Summary!C39</f>
        <v>0</v>
      </c>
    </row>
    <row r="8" spans="1:7" ht="12.75" customHeight="1" x14ac:dyDescent="0.2">
      <c r="A8" s="14" t="str">
        <f>"      "&amp;Labels!B34</f>
        <v xml:space="preserve">      Channel 2</v>
      </c>
      <c r="B8" s="31">
        <f>Summary!F40</f>
        <v>0</v>
      </c>
      <c r="C8" s="31">
        <f>Summary!G40</f>
        <v>0</v>
      </c>
      <c r="D8" s="31">
        <f>Summary!H40</f>
        <v>0</v>
      </c>
      <c r="E8" s="31">
        <f>Summary!I40</f>
        <v>0</v>
      </c>
      <c r="F8" s="31">
        <f>Summary!B40</f>
        <v>0</v>
      </c>
      <c r="G8" s="32">
        <f>Summary!C40</f>
        <v>0</v>
      </c>
    </row>
    <row r="9" spans="1:7" ht="12.75" customHeight="1" x14ac:dyDescent="0.2">
      <c r="A9" s="11" t="str">
        <f>"      "&amp;Labels!C32</f>
        <v xml:space="preserve">      Total</v>
      </c>
      <c r="B9" s="27">
        <f t="shared" ref="B9:G9" si="0">SUM(B7:B8)</f>
        <v>0</v>
      </c>
      <c r="C9" s="27">
        <f t="shared" si="0"/>
        <v>0</v>
      </c>
      <c r="D9" s="27">
        <f t="shared" si="0"/>
        <v>0</v>
      </c>
      <c r="E9" s="27">
        <f t="shared" si="0"/>
        <v>0</v>
      </c>
      <c r="F9" s="27">
        <f t="shared" si="0"/>
        <v>0</v>
      </c>
      <c r="G9" s="28">
        <f t="shared" si="0"/>
        <v>0</v>
      </c>
    </row>
    <row r="10" spans="1:7" ht="12.75" customHeight="1" x14ac:dyDescent="0.2">
      <c r="A10" s="11" t="str">
        <f>"   "&amp;Labels!B30</f>
        <v xml:space="preserve">   Product 2</v>
      </c>
      <c r="B10" s="27"/>
      <c r="C10" s="27"/>
      <c r="D10" s="27"/>
      <c r="E10" s="27"/>
      <c r="F10" s="27"/>
      <c r="G10" s="28"/>
    </row>
    <row r="11" spans="1:7" ht="12.75" customHeight="1" x14ac:dyDescent="0.2">
      <c r="A11" s="14" t="str">
        <f>"      "&amp;Labels!B33</f>
        <v xml:space="preserve">      Channel 1</v>
      </c>
      <c r="B11" s="31">
        <f>Summary!F43</f>
        <v>0</v>
      </c>
      <c r="C11" s="31">
        <f>Summary!G43</f>
        <v>0</v>
      </c>
      <c r="D11" s="31">
        <f>Summary!H43</f>
        <v>0</v>
      </c>
      <c r="E11" s="31">
        <f>Summary!I43</f>
        <v>0</v>
      </c>
      <c r="F11" s="31">
        <f>Summary!B43</f>
        <v>0</v>
      </c>
      <c r="G11" s="32">
        <f>Summary!C43</f>
        <v>0</v>
      </c>
    </row>
    <row r="12" spans="1:7" ht="12.75" customHeight="1" x14ac:dyDescent="0.2">
      <c r="A12" s="14" t="str">
        <f>"      "&amp;Labels!B34</f>
        <v xml:space="preserve">      Channel 2</v>
      </c>
      <c r="B12" s="31">
        <f>Summary!F44</f>
        <v>0</v>
      </c>
      <c r="C12" s="31">
        <f>Summary!G44</f>
        <v>0</v>
      </c>
      <c r="D12" s="31">
        <f>Summary!H44</f>
        <v>0</v>
      </c>
      <c r="E12" s="31">
        <f>Summary!I44</f>
        <v>0</v>
      </c>
      <c r="F12" s="31">
        <f>Summary!B44</f>
        <v>0</v>
      </c>
      <c r="G12" s="32">
        <f>Summary!C44</f>
        <v>0</v>
      </c>
    </row>
    <row r="13" spans="1:7" ht="12.75" customHeight="1" x14ac:dyDescent="0.2">
      <c r="A13" s="11" t="str">
        <f>"      "&amp;Labels!C32</f>
        <v xml:space="preserve">      Total</v>
      </c>
      <c r="B13" s="27">
        <f t="shared" ref="B13:G13" si="1">SUM(B11:B12)</f>
        <v>0</v>
      </c>
      <c r="C13" s="27">
        <f t="shared" si="1"/>
        <v>0</v>
      </c>
      <c r="D13" s="27">
        <f t="shared" si="1"/>
        <v>0</v>
      </c>
      <c r="E13" s="27">
        <f t="shared" si="1"/>
        <v>0</v>
      </c>
      <c r="F13" s="27">
        <f t="shared" si="1"/>
        <v>0</v>
      </c>
      <c r="G13" s="28">
        <f t="shared" si="1"/>
        <v>0</v>
      </c>
    </row>
    <row r="14" spans="1:7" ht="12.75" customHeight="1" x14ac:dyDescent="0.2">
      <c r="A14" s="17" t="str">
        <f>"   "&amp;Labels!C28</f>
        <v xml:space="preserve">   Total</v>
      </c>
      <c r="B14" s="33">
        <f t="shared" ref="B14:G14" si="2">SUM(B9,B13)</f>
        <v>0</v>
      </c>
      <c r="C14" s="33">
        <f t="shared" si="2"/>
        <v>0</v>
      </c>
      <c r="D14" s="33">
        <f t="shared" si="2"/>
        <v>0</v>
      </c>
      <c r="E14" s="33">
        <f t="shared" si="2"/>
        <v>0</v>
      </c>
      <c r="F14" s="33">
        <f t="shared" si="2"/>
        <v>0</v>
      </c>
      <c r="G14" s="34">
        <f t="shared" si="2"/>
        <v>0</v>
      </c>
    </row>
    <row r="15" spans="1:7" ht="12.75" customHeight="1" x14ac:dyDescent="0.2">
      <c r="A15" s="14" t="str">
        <f>"      "&amp;Labels!B33</f>
        <v xml:space="preserve">      Channel 1</v>
      </c>
      <c r="B15" s="31">
        <f t="shared" ref="B15:G17" si="3">SUM(B7,B11)</f>
        <v>0</v>
      </c>
      <c r="C15" s="31">
        <f t="shared" si="3"/>
        <v>0</v>
      </c>
      <c r="D15" s="31">
        <f t="shared" si="3"/>
        <v>0</v>
      </c>
      <c r="E15" s="31">
        <f t="shared" si="3"/>
        <v>0</v>
      </c>
      <c r="F15" s="31">
        <f t="shared" si="3"/>
        <v>0</v>
      </c>
      <c r="G15" s="32">
        <f t="shared" si="3"/>
        <v>0</v>
      </c>
    </row>
    <row r="16" spans="1:7" ht="12.75" customHeight="1" x14ac:dyDescent="0.2">
      <c r="A16" s="14" t="str">
        <f>"      "&amp;Labels!B34</f>
        <v xml:space="preserve">      Channel 2</v>
      </c>
      <c r="B16" s="31">
        <f t="shared" si="3"/>
        <v>0</v>
      </c>
      <c r="C16" s="31">
        <f t="shared" si="3"/>
        <v>0</v>
      </c>
      <c r="D16" s="31">
        <f t="shared" si="3"/>
        <v>0</v>
      </c>
      <c r="E16" s="31">
        <f t="shared" si="3"/>
        <v>0</v>
      </c>
      <c r="F16" s="31">
        <f t="shared" si="3"/>
        <v>0</v>
      </c>
      <c r="G16" s="32">
        <f t="shared" si="3"/>
        <v>0</v>
      </c>
    </row>
    <row r="17" spans="1:7" ht="12.75" customHeight="1" x14ac:dyDescent="0.2">
      <c r="A17" s="11" t="str">
        <f>"      "&amp;Labels!C32</f>
        <v xml:space="preserve">      Total</v>
      </c>
      <c r="B17" s="27">
        <f t="shared" si="3"/>
        <v>0</v>
      </c>
      <c r="C17" s="27">
        <f t="shared" si="3"/>
        <v>0</v>
      </c>
      <c r="D17" s="27">
        <f t="shared" si="3"/>
        <v>0</v>
      </c>
      <c r="E17" s="27">
        <f t="shared" si="3"/>
        <v>0</v>
      </c>
      <c r="F17" s="27">
        <f t="shared" si="3"/>
        <v>0</v>
      </c>
      <c r="G17" s="28">
        <f t="shared" si="3"/>
        <v>0</v>
      </c>
    </row>
    <row r="18" spans="1:7" ht="12.75" customHeight="1" x14ac:dyDescent="0.2">
      <c r="A18" s="35"/>
      <c r="B18" s="36"/>
      <c r="C18" s="36"/>
      <c r="D18" s="36"/>
      <c r="E18" s="36"/>
      <c r="F18" s="36"/>
      <c r="G18" s="37"/>
    </row>
    <row r="19" spans="1:7" ht="12.75" customHeight="1" x14ac:dyDescent="0.2">
      <c r="A19" s="17" t="str">
        <f>Labels!B19</f>
        <v>Sales Units</v>
      </c>
      <c r="B19" s="18"/>
      <c r="C19" s="18"/>
      <c r="D19" s="18"/>
      <c r="E19" s="18"/>
      <c r="F19" s="18"/>
      <c r="G19" s="19"/>
    </row>
    <row r="20" spans="1:7" ht="12.75" customHeight="1" x14ac:dyDescent="0.2">
      <c r="A20" s="11" t="str">
        <f>"   "&amp;Labels!B29</f>
        <v xml:space="preserve">   Product 1</v>
      </c>
      <c r="B20" s="12"/>
      <c r="C20" s="12"/>
      <c r="D20" s="12"/>
      <c r="E20" s="12"/>
      <c r="F20" s="12"/>
      <c r="G20" s="13"/>
    </row>
    <row r="21" spans="1:7" ht="12.75" customHeight="1" x14ac:dyDescent="0.2">
      <c r="A21" s="14" t="str">
        <f>"      "&amp;Labels!B33</f>
        <v xml:space="preserve">      Channel 1</v>
      </c>
      <c r="B21" s="20">
        <f>Summary!F10</f>
        <v>0</v>
      </c>
      <c r="C21" s="20">
        <f>Summary!G10</f>
        <v>0</v>
      </c>
      <c r="D21" s="20">
        <f>Summary!H10</f>
        <v>0</v>
      </c>
      <c r="E21" s="20">
        <f>Summary!I10</f>
        <v>0</v>
      </c>
      <c r="F21" s="20">
        <f>'(Tables)'!B7</f>
        <v>0</v>
      </c>
      <c r="G21" s="21">
        <f>'(Tables)'!C7</f>
        <v>0</v>
      </c>
    </row>
    <row r="22" spans="1:7" ht="12.75" customHeight="1" x14ac:dyDescent="0.2">
      <c r="A22" s="14" t="str">
        <f>"      "&amp;Labels!B34</f>
        <v xml:space="preserve">      Channel 2</v>
      </c>
      <c r="B22" s="20">
        <f>Summary!F11</f>
        <v>0</v>
      </c>
      <c r="C22" s="20">
        <f>Summary!G11</f>
        <v>0</v>
      </c>
      <c r="D22" s="20">
        <f>Summary!H11</f>
        <v>0</v>
      </c>
      <c r="E22" s="20">
        <f>Summary!I11</f>
        <v>0</v>
      </c>
      <c r="F22" s="20">
        <f>'(Tables)'!B8</f>
        <v>0</v>
      </c>
      <c r="G22" s="21">
        <f>'(Tables)'!C8</f>
        <v>0</v>
      </c>
    </row>
    <row r="23" spans="1:7" ht="12.75" customHeight="1" x14ac:dyDescent="0.2">
      <c r="A23" s="11" t="str">
        <f>"      "&amp;Labels!C32</f>
        <v xml:space="preserve">      Total</v>
      </c>
      <c r="B23" s="12">
        <f t="shared" ref="B23:G23" si="4">SUM(B21:B22)</f>
        <v>0</v>
      </c>
      <c r="C23" s="12">
        <f t="shared" si="4"/>
        <v>0</v>
      </c>
      <c r="D23" s="12">
        <f t="shared" si="4"/>
        <v>0</v>
      </c>
      <c r="E23" s="12">
        <f t="shared" si="4"/>
        <v>0</v>
      </c>
      <c r="F23" s="12">
        <f t="shared" si="4"/>
        <v>0</v>
      </c>
      <c r="G23" s="13">
        <f t="shared" si="4"/>
        <v>0</v>
      </c>
    </row>
    <row r="24" spans="1:7" ht="12.75" customHeight="1" x14ac:dyDescent="0.2">
      <c r="A24" s="11" t="str">
        <f>"   "&amp;Labels!B30</f>
        <v xml:space="preserve">   Product 2</v>
      </c>
      <c r="B24" s="12"/>
      <c r="C24" s="12"/>
      <c r="D24" s="12"/>
      <c r="E24" s="12"/>
      <c r="F24" s="12"/>
      <c r="G24" s="13"/>
    </row>
    <row r="25" spans="1:7" ht="12.75" customHeight="1" x14ac:dyDescent="0.2">
      <c r="A25" s="14" t="str">
        <f>"      "&amp;Labels!B33</f>
        <v xml:space="preserve">      Channel 1</v>
      </c>
      <c r="B25" s="20">
        <f>Summary!F14</f>
        <v>0</v>
      </c>
      <c r="C25" s="20">
        <f>Summary!G14</f>
        <v>0</v>
      </c>
      <c r="D25" s="20">
        <f>Summary!H14</f>
        <v>0</v>
      </c>
      <c r="E25" s="20">
        <f>Summary!I14</f>
        <v>0</v>
      </c>
      <c r="F25" s="20">
        <f>'(Tables)'!B11</f>
        <v>0</v>
      </c>
      <c r="G25" s="21">
        <f>'(Tables)'!C11</f>
        <v>0</v>
      </c>
    </row>
    <row r="26" spans="1:7" ht="12.75" customHeight="1" x14ac:dyDescent="0.2">
      <c r="A26" s="14" t="str">
        <f>"      "&amp;Labels!B34</f>
        <v xml:space="preserve">      Channel 2</v>
      </c>
      <c r="B26" s="20">
        <f>Summary!F15</f>
        <v>0</v>
      </c>
      <c r="C26" s="20">
        <f>Summary!G15</f>
        <v>0</v>
      </c>
      <c r="D26" s="20">
        <f>Summary!H15</f>
        <v>0</v>
      </c>
      <c r="E26" s="20">
        <f>Summary!I15</f>
        <v>0</v>
      </c>
      <c r="F26" s="20">
        <f>'(Tables)'!B12</f>
        <v>0</v>
      </c>
      <c r="G26" s="21">
        <f>'(Tables)'!C12</f>
        <v>0</v>
      </c>
    </row>
    <row r="27" spans="1:7" ht="12.75" customHeight="1" x14ac:dyDescent="0.2">
      <c r="A27" s="11" t="str">
        <f>"      "&amp;Labels!C32</f>
        <v xml:space="preserve">      Total</v>
      </c>
      <c r="B27" s="12">
        <f t="shared" ref="B27:G27" si="5">SUM(B25:B26)</f>
        <v>0</v>
      </c>
      <c r="C27" s="12">
        <f t="shared" si="5"/>
        <v>0</v>
      </c>
      <c r="D27" s="12">
        <f t="shared" si="5"/>
        <v>0</v>
      </c>
      <c r="E27" s="12">
        <f t="shared" si="5"/>
        <v>0</v>
      </c>
      <c r="F27" s="12">
        <f t="shared" si="5"/>
        <v>0</v>
      </c>
      <c r="G27" s="13">
        <f t="shared" si="5"/>
        <v>0</v>
      </c>
    </row>
    <row r="28" spans="1:7" ht="12.75" customHeight="1" x14ac:dyDescent="0.2">
      <c r="A28" s="17" t="str">
        <f>"   "&amp;Labels!C28</f>
        <v xml:space="preserve">   Total</v>
      </c>
      <c r="B28" s="18">
        <f t="shared" ref="B28:G28" si="6">SUM(B23,B27)</f>
        <v>0</v>
      </c>
      <c r="C28" s="18">
        <f t="shared" si="6"/>
        <v>0</v>
      </c>
      <c r="D28" s="18">
        <f t="shared" si="6"/>
        <v>0</v>
      </c>
      <c r="E28" s="18">
        <f t="shared" si="6"/>
        <v>0</v>
      </c>
      <c r="F28" s="18">
        <f t="shared" si="6"/>
        <v>0</v>
      </c>
      <c r="G28" s="19">
        <f t="shared" si="6"/>
        <v>0</v>
      </c>
    </row>
    <row r="29" spans="1:7" ht="12.75" customHeight="1" x14ac:dyDescent="0.2">
      <c r="A29" s="14" t="str">
        <f>"      "&amp;Labels!B33</f>
        <v xml:space="preserve">      Channel 1</v>
      </c>
      <c r="B29" s="20">
        <f t="shared" ref="B29:G31" si="7">SUM(B21,B25)</f>
        <v>0</v>
      </c>
      <c r="C29" s="20">
        <f t="shared" si="7"/>
        <v>0</v>
      </c>
      <c r="D29" s="20">
        <f t="shared" si="7"/>
        <v>0</v>
      </c>
      <c r="E29" s="20">
        <f t="shared" si="7"/>
        <v>0</v>
      </c>
      <c r="F29" s="20">
        <f t="shared" si="7"/>
        <v>0</v>
      </c>
      <c r="G29" s="21">
        <f t="shared" si="7"/>
        <v>0</v>
      </c>
    </row>
    <row r="30" spans="1:7" ht="12.75" customHeight="1" x14ac:dyDescent="0.2">
      <c r="A30" s="14" t="str">
        <f>"      "&amp;Labels!B34</f>
        <v xml:space="preserve">      Channel 2</v>
      </c>
      <c r="B30" s="20">
        <f t="shared" si="7"/>
        <v>0</v>
      </c>
      <c r="C30" s="20">
        <f t="shared" si="7"/>
        <v>0</v>
      </c>
      <c r="D30" s="20">
        <f t="shared" si="7"/>
        <v>0</v>
      </c>
      <c r="E30" s="20">
        <f t="shared" si="7"/>
        <v>0</v>
      </c>
      <c r="F30" s="20">
        <f t="shared" si="7"/>
        <v>0</v>
      </c>
      <c r="G30" s="21">
        <f t="shared" si="7"/>
        <v>0</v>
      </c>
    </row>
    <row r="31" spans="1:7" ht="12.75" customHeight="1" x14ac:dyDescent="0.2">
      <c r="A31" s="22" t="str">
        <f>"      "&amp;Labels!C32</f>
        <v xml:space="preserve">      Total</v>
      </c>
      <c r="B31" s="23">
        <f t="shared" si="7"/>
        <v>0</v>
      </c>
      <c r="C31" s="23">
        <f t="shared" si="7"/>
        <v>0</v>
      </c>
      <c r="D31" s="23">
        <f t="shared" si="7"/>
        <v>0</v>
      </c>
      <c r="E31" s="23">
        <f t="shared" si="7"/>
        <v>0</v>
      </c>
      <c r="F31" s="23">
        <f t="shared" si="7"/>
        <v>0</v>
      </c>
      <c r="G31" s="24">
        <f t="shared" si="7"/>
        <v>0</v>
      </c>
    </row>
    <row r="33" spans="1:7" ht="12.75" customHeight="1" x14ac:dyDescent="0.2">
      <c r="B33" s="6" t="str">
        <f>Labels!B13</f>
        <v>Products Dim</v>
      </c>
      <c r="C33" s="8" t="str">
        <f>Labels!B17</f>
        <v>Revenue</v>
      </c>
      <c r="D33" s="7" t="str">
        <f>Labels!B22</f>
        <v>Sales Units</v>
      </c>
    </row>
    <row r="34" spans="1:7" ht="12.75" customHeight="1" x14ac:dyDescent="0.2">
      <c r="A34" s="2" t="str">
        <f>Labels!B29</f>
        <v>Product 1</v>
      </c>
      <c r="B34" s="48" t="str">
        <f>Labels!B29</f>
        <v>Product 1</v>
      </c>
      <c r="C34" s="25">
        <f>SUM(Summary!B41:C41)</f>
        <v>0</v>
      </c>
      <c r="D34" s="10">
        <f>SUM('(Tables)'!B9:C9)</f>
        <v>0</v>
      </c>
    </row>
    <row r="35" spans="1:7" ht="12.75" customHeight="1" x14ac:dyDescent="0.2">
      <c r="A35" s="17" t="str">
        <f>Labels!B30</f>
        <v>Product 2</v>
      </c>
      <c r="B35" s="49" t="str">
        <f>Labels!B30</f>
        <v>Product 2</v>
      </c>
      <c r="C35" s="33">
        <f>SUM(Summary!B45:C45)</f>
        <v>0</v>
      </c>
      <c r="D35" s="19">
        <f>SUM('(Tables)'!B13:C13)</f>
        <v>0</v>
      </c>
    </row>
    <row r="36" spans="1:7" ht="12.75" customHeight="1" x14ac:dyDescent="0.2">
      <c r="A36" s="35" t="str">
        <f>Labels!C28</f>
        <v>Total</v>
      </c>
      <c r="B36" s="40" t="str">
        <f>B34&amp;B35</f>
        <v>Product 1Product 2</v>
      </c>
      <c r="C36" s="50">
        <f>SUM(C34:C35)</f>
        <v>0</v>
      </c>
      <c r="D36" s="51">
        <f>SUM(D34:D35)</f>
        <v>0</v>
      </c>
    </row>
    <row r="38" spans="1:7" ht="12.75" customHeight="1" x14ac:dyDescent="0.2">
      <c r="A38" t="s">
        <v>81</v>
      </c>
      <c r="B38" t="s">
        <v>81</v>
      </c>
      <c r="C38" t="s">
        <v>81</v>
      </c>
      <c r="D38" t="s">
        <v>81</v>
      </c>
      <c r="E38" t="s">
        <v>81</v>
      </c>
      <c r="F38" t="s">
        <v>81</v>
      </c>
      <c r="G38" t="s">
        <v>81</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5"/>
  <sheetViews>
    <sheetView zoomScaleNormal="100" workbookViewId="0"/>
  </sheetViews>
  <sheetFormatPr defaultRowHeight="12.75" customHeight="1" x14ac:dyDescent="0.2"/>
  <sheetData>
    <row r="1" spans="1:7" ht="12.75" customHeight="1" x14ac:dyDescent="0.2">
      <c r="A1" s="90" t="str">
        <f>"Sales Forecast"</f>
        <v>Sales Forecast</v>
      </c>
      <c r="B1" s="90"/>
    </row>
    <row r="2" spans="1:7" ht="12.75" customHeight="1" x14ac:dyDescent="0.2">
      <c r="A2" s="90" t="str">
        <f>"(Compute)"</f>
        <v>(Compute)</v>
      </c>
      <c r="B2" s="90"/>
    </row>
    <row r="3" spans="1:7" ht="12.75" customHeight="1" x14ac:dyDescent="0.2">
      <c r="A3" s="90" t="str">
        <f>""</f>
        <v/>
      </c>
      <c r="B3" s="90"/>
    </row>
    <row r="4" spans="1:7" ht="12.75" customHeight="1" x14ac:dyDescent="0.2">
      <c r="A4" s="52" t="str">
        <f>"Revenue_HistPlan_1"</f>
        <v>Revenue_HistPlan_1</v>
      </c>
    </row>
    <row r="5" spans="1:7" ht="12.75" customHeight="1" x14ac:dyDescent="0.2">
      <c r="B5" s="6" t="str">
        <f>'(FnCalls 1)'!G5</f>
        <v>Q1 2011</v>
      </c>
      <c r="C5" s="8" t="str">
        <f>'(FnCalls 1)'!G6</f>
        <v>Q2 2011</v>
      </c>
      <c r="D5" s="8" t="str">
        <f>'(FnCalls 1)'!G7</f>
        <v>Q3 2011</v>
      </c>
      <c r="E5" s="8" t="str">
        <f>'(FnCalls 1)'!G8</f>
        <v>Q4 2011</v>
      </c>
      <c r="F5" s="8" t="str">
        <f>'(FnCalls 1)'!G9</f>
        <v>Q1 2012</v>
      </c>
      <c r="G5" s="7" t="str">
        <f>'(FnCalls 1)'!G10</f>
        <v>Q2 2012</v>
      </c>
    </row>
    <row r="6" spans="1:7" ht="12.75" customHeight="1" x14ac:dyDescent="0.2">
      <c r="A6" s="35"/>
      <c r="B6" s="53">
        <f>'(FnCalls 1)'!A5</f>
        <v>40544</v>
      </c>
      <c r="C6" s="53">
        <f>'(FnCalls 1)'!A6</f>
        <v>40634</v>
      </c>
      <c r="D6" s="53">
        <f>'(FnCalls 1)'!A7</f>
        <v>40725</v>
      </c>
      <c r="E6" s="53">
        <f>'(FnCalls 1)'!A8</f>
        <v>40817</v>
      </c>
      <c r="F6" s="53">
        <f>'(FnCalls 1)'!A9</f>
        <v>40909</v>
      </c>
      <c r="G6" s="54">
        <f>'(FnCalls 1)'!A10</f>
        <v>41000</v>
      </c>
    </row>
    <row r="7" spans="1:7" ht="12.75" customHeight="1" x14ac:dyDescent="0.2">
      <c r="A7" s="52" t="str">
        <f>"Revenue_HistPlan_2"</f>
        <v>Revenue_HistPlan_2</v>
      </c>
    </row>
    <row r="8" spans="1:7" ht="12.75" customHeight="1" x14ac:dyDescent="0.2">
      <c r="B8" s="6" t="str">
        <f>'(FnCalls 1)'!G5</f>
        <v>Q1 2011</v>
      </c>
      <c r="C8" s="8" t="str">
        <f>'(FnCalls 1)'!G6</f>
        <v>Q2 2011</v>
      </c>
      <c r="D8" s="8" t="str">
        <f>'(FnCalls 1)'!G7</f>
        <v>Q3 2011</v>
      </c>
      <c r="E8" s="8" t="str">
        <f>'(FnCalls 1)'!G8</f>
        <v>Q4 2011</v>
      </c>
      <c r="F8" s="8" t="str">
        <f>'(FnCalls 1)'!G9</f>
        <v>Q1 2012</v>
      </c>
      <c r="G8" s="7" t="str">
        <f>'(FnCalls 1)'!G10</f>
        <v>Q2 2012</v>
      </c>
    </row>
    <row r="9" spans="1:7" ht="12.75" customHeight="1" x14ac:dyDescent="0.2">
      <c r="A9" s="35"/>
      <c r="B9" s="53" t="str">
        <f>'(FnCalls 1)'!G5</f>
        <v>Q1 2011</v>
      </c>
      <c r="C9" s="53" t="str">
        <f>'(FnCalls 1)'!G6</f>
        <v>Q2 2011</v>
      </c>
      <c r="D9" s="53" t="str">
        <f>'(FnCalls 1)'!G7</f>
        <v>Q3 2011</v>
      </c>
      <c r="E9" s="53" t="str">
        <f>'(FnCalls 1)'!G8</f>
        <v>Q4 2011</v>
      </c>
      <c r="F9" s="53" t="str">
        <f>'(FnCalls 1)'!G9</f>
        <v>Q1 2012</v>
      </c>
      <c r="G9" s="54" t="str">
        <f>'(FnCalls 1)'!G10</f>
        <v>Q2 2012</v>
      </c>
    </row>
    <row r="10" spans="1:7" ht="12.75" customHeight="1" x14ac:dyDescent="0.2">
      <c r="A10" s="52" t="str">
        <f>"Sales_Units_HistPlan_1"</f>
        <v>Sales_Units_HistPlan_1</v>
      </c>
    </row>
    <row r="11" spans="1:7" ht="12.75" customHeight="1" x14ac:dyDescent="0.2">
      <c r="B11" s="6" t="str">
        <f>'(FnCalls 1)'!G5</f>
        <v>Q1 2011</v>
      </c>
      <c r="C11" s="8" t="str">
        <f>'(FnCalls 1)'!G6</f>
        <v>Q2 2011</v>
      </c>
      <c r="D11" s="8" t="str">
        <f>'(FnCalls 1)'!G7</f>
        <v>Q3 2011</v>
      </c>
      <c r="E11" s="8" t="str">
        <f>'(FnCalls 1)'!G8</f>
        <v>Q4 2011</v>
      </c>
      <c r="F11" s="8" t="str">
        <f>'(FnCalls 1)'!G9</f>
        <v>Q1 2012</v>
      </c>
      <c r="G11" s="7" t="str">
        <f>'(FnCalls 1)'!G10</f>
        <v>Q2 2012</v>
      </c>
    </row>
    <row r="12" spans="1:7" ht="12.75" customHeight="1" x14ac:dyDescent="0.2">
      <c r="A12" s="35"/>
      <c r="B12" s="53">
        <f>'(FnCalls 1)'!A5</f>
        <v>40544</v>
      </c>
      <c r="C12" s="53">
        <f>'(FnCalls 1)'!A6</f>
        <v>40634</v>
      </c>
      <c r="D12" s="53">
        <f>'(FnCalls 1)'!A7</f>
        <v>40725</v>
      </c>
      <c r="E12" s="53">
        <f>'(FnCalls 1)'!A8</f>
        <v>40817</v>
      </c>
      <c r="F12" s="53">
        <f>'(FnCalls 1)'!A9</f>
        <v>40909</v>
      </c>
      <c r="G12" s="54">
        <f>'(FnCalls 1)'!A10</f>
        <v>41000</v>
      </c>
    </row>
    <row r="13" spans="1:7" ht="12.75" customHeight="1" x14ac:dyDescent="0.2">
      <c r="A13" s="52" t="str">
        <f>"Sales_Units_HistPlan_2"</f>
        <v>Sales_Units_HistPlan_2</v>
      </c>
    </row>
    <row r="14" spans="1:7" ht="12.75" customHeight="1" x14ac:dyDescent="0.2">
      <c r="B14" s="6" t="str">
        <f>'(FnCalls 1)'!G5</f>
        <v>Q1 2011</v>
      </c>
      <c r="C14" s="8" t="str">
        <f>'(FnCalls 1)'!G6</f>
        <v>Q2 2011</v>
      </c>
      <c r="D14" s="8" t="str">
        <f>'(FnCalls 1)'!G7</f>
        <v>Q3 2011</v>
      </c>
      <c r="E14" s="8" t="str">
        <f>'(FnCalls 1)'!G8</f>
        <v>Q4 2011</v>
      </c>
      <c r="F14" s="8" t="str">
        <f>'(FnCalls 1)'!G9</f>
        <v>Q1 2012</v>
      </c>
      <c r="G14" s="7" t="str">
        <f>'(FnCalls 1)'!G10</f>
        <v>Q2 2012</v>
      </c>
    </row>
    <row r="15" spans="1:7" ht="12.75" customHeight="1" x14ac:dyDescent="0.2">
      <c r="A15" s="35"/>
      <c r="B15" s="53" t="str">
        <f>'(FnCalls 1)'!G5</f>
        <v>Q1 2011</v>
      </c>
      <c r="C15" s="53" t="str">
        <f>'(FnCalls 1)'!G6</f>
        <v>Q2 2011</v>
      </c>
      <c r="D15" s="53" t="str">
        <f>'(FnCalls 1)'!G7</f>
        <v>Q3 2011</v>
      </c>
      <c r="E15" s="53" t="str">
        <f>'(FnCalls 1)'!G8</f>
        <v>Q4 2011</v>
      </c>
      <c r="F15" s="53" t="str">
        <f>'(FnCalls 1)'!G9</f>
        <v>Q1 2012</v>
      </c>
      <c r="G15" s="54" t="str">
        <f>'(FnCalls 1)'!G10</f>
        <v>Q2 2012</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11"/>
  <sheetViews>
    <sheetView zoomScaleNormal="100" workbookViewId="0"/>
  </sheetViews>
  <sheetFormatPr defaultRowHeight="12.75" customHeight="1" x14ac:dyDescent="0.2"/>
  <sheetData>
    <row r="1" spans="1:8" ht="12.75" customHeight="1" x14ac:dyDescent="0.2">
      <c r="A1" s="90" t="str">
        <f>"Sales Forecast"</f>
        <v>Sales Forecast</v>
      </c>
      <c r="B1" s="90"/>
    </row>
    <row r="2" spans="1:8" ht="12.75" customHeight="1" x14ac:dyDescent="0.2">
      <c r="A2" s="90" t="str">
        <f>"(FnCalls 1)"</f>
        <v>(FnCalls 1)</v>
      </c>
      <c r="B2" s="90"/>
    </row>
    <row r="3" spans="1:8" ht="12.75" customHeight="1" x14ac:dyDescent="0.2">
      <c r="A3" s="90" t="str">
        <f>""</f>
        <v/>
      </c>
      <c r="B3" s="90"/>
    </row>
    <row r="4" spans="1:8" ht="12.75" customHeight="1" x14ac:dyDescent="0.2">
      <c r="A4" s="1">
        <f>IF(WEEKDAY(Labels!B4)&gt;=1,Labels!B4-WEEKDAY(Labels!B4)+1,Labels!B4-(7-(1-WEEKDAY(Labels!B4))))</f>
        <v>40538</v>
      </c>
    </row>
    <row r="5" spans="1:8" ht="12.75" customHeight="1" x14ac:dyDescent="0.2">
      <c r="A5" s="1">
        <f>DATE(YEAR(Labels!B4)+(0),MONTH(Labels!B4)+(0),1)</f>
        <v>40544</v>
      </c>
      <c r="C5" s="1">
        <f>Labels!B4+(0)</f>
        <v>40544</v>
      </c>
      <c r="D5" t="e">
        <f t="shared" ref="D5:D11" si="0">TEXT(C5,"m/d/yyyy")</f>
        <v>#VALUE!</v>
      </c>
      <c r="F5" t="str">
        <f t="shared" ref="F5:F11" si="1">TEXT(A5,"MMM yyyy")</f>
        <v>MMM 2011</v>
      </c>
      <c r="G5" t="str">
        <f t="shared" ref="G5:G11" si="2">"Q"&amp;(TRUNC((MONTH(A5)-1)/3)+1)&amp;" "&amp;YEAR(A5)</f>
        <v>Q1 2011</v>
      </c>
      <c r="H5" t="str">
        <f>TEXT(YEAR(A5),"0000")</f>
        <v>2011</v>
      </c>
    </row>
    <row r="6" spans="1:8" ht="12.75" customHeight="1" x14ac:dyDescent="0.2">
      <c r="A6" s="1">
        <f>DATE(YEAR(Labels!B4)+(0),MONTH(Labels!B4)+(3),1)</f>
        <v>40634</v>
      </c>
      <c r="C6" s="1">
        <f>Labels!B4+(90)</f>
        <v>40634</v>
      </c>
      <c r="D6" t="e">
        <f t="shared" si="0"/>
        <v>#VALUE!</v>
      </c>
      <c r="F6" t="str">
        <f t="shared" si="1"/>
        <v>MMM 2011</v>
      </c>
      <c r="G6" t="str">
        <f t="shared" si="2"/>
        <v>Q2 2011</v>
      </c>
    </row>
    <row r="7" spans="1:8" ht="12.75" customHeight="1" x14ac:dyDescent="0.2">
      <c r="A7" s="1">
        <f>DATE(YEAR(Labels!B4)+(0),MONTH(Labels!B4)+(6),1)</f>
        <v>40725</v>
      </c>
      <c r="C7" s="1">
        <f>Labels!B4+(181)</f>
        <v>40725</v>
      </c>
      <c r="D7" t="e">
        <f t="shared" si="0"/>
        <v>#VALUE!</v>
      </c>
      <c r="F7" t="str">
        <f t="shared" si="1"/>
        <v>MMM 2011</v>
      </c>
      <c r="G7" t="str">
        <f t="shared" si="2"/>
        <v>Q3 2011</v>
      </c>
    </row>
    <row r="8" spans="1:8" ht="12.75" customHeight="1" x14ac:dyDescent="0.2">
      <c r="A8" s="1">
        <f>DATE(YEAR(Labels!B4)+(0),MONTH(Labels!B4)+(9),1)</f>
        <v>40817</v>
      </c>
      <c r="C8" s="1">
        <f>Labels!B4+(273)</f>
        <v>40817</v>
      </c>
      <c r="D8" t="e">
        <f t="shared" si="0"/>
        <v>#VALUE!</v>
      </c>
      <c r="F8" t="str">
        <f t="shared" si="1"/>
        <v>MMM 2011</v>
      </c>
      <c r="G8" t="str">
        <f t="shared" si="2"/>
        <v>Q4 2011</v>
      </c>
    </row>
    <row r="9" spans="1:8" ht="12.75" customHeight="1" x14ac:dyDescent="0.2">
      <c r="A9" s="1">
        <f>DATE(YEAR(Labels!B4)+(1),MONTH(Labels!B4)+(0),1)</f>
        <v>40909</v>
      </c>
      <c r="B9" s="1">
        <f>A4+(371)</f>
        <v>40909</v>
      </c>
      <c r="C9" s="1">
        <f>Labels!B4+(365)</f>
        <v>40909</v>
      </c>
      <c r="D9" t="e">
        <f t="shared" si="0"/>
        <v>#VALUE!</v>
      </c>
      <c r="E9" t="e">
        <f>"W "&amp;TEXT(B9,"m/d/yyyy")</f>
        <v>#VALUE!</v>
      </c>
      <c r="F9" t="str">
        <f t="shared" si="1"/>
        <v>MMM 2012</v>
      </c>
      <c r="G9" t="str">
        <f t="shared" si="2"/>
        <v>Q1 2012</v>
      </c>
      <c r="H9" t="str">
        <f>TEXT(YEAR(A9),"0000")</f>
        <v>2012</v>
      </c>
    </row>
    <row r="10" spans="1:8" ht="12.75" customHeight="1" x14ac:dyDescent="0.2">
      <c r="A10" s="1">
        <f>DATE(YEAR(Labels!B4)+(1),MONTH(Labels!B4)+(3),1)</f>
        <v>41000</v>
      </c>
      <c r="B10" s="1">
        <f>A4+(462)</f>
        <v>41000</v>
      </c>
      <c r="C10" s="1">
        <f>Labels!B4+(456)</f>
        <v>41000</v>
      </c>
      <c r="D10" t="e">
        <f t="shared" si="0"/>
        <v>#VALUE!</v>
      </c>
      <c r="E10" t="e">
        <f>"W "&amp;TEXT(B10,"m/d/yyyy")</f>
        <v>#VALUE!</v>
      </c>
      <c r="F10" t="str">
        <f t="shared" si="1"/>
        <v>MMM 2012</v>
      </c>
      <c r="G10" t="str">
        <f t="shared" si="2"/>
        <v>Q2 2012</v>
      </c>
    </row>
    <row r="11" spans="1:8" ht="12.75" customHeight="1" x14ac:dyDescent="0.2">
      <c r="A11" s="1">
        <f>DATE(YEAR(Labels!B4)+(1),MONTH(Labels!B4)+(6),1)</f>
        <v>41091</v>
      </c>
      <c r="B11" s="1">
        <f>A4+(553)</f>
        <v>41091</v>
      </c>
      <c r="C11" s="1">
        <f>Labels!B4+(547)</f>
        <v>41091</v>
      </c>
      <c r="D11" t="e">
        <f t="shared" si="0"/>
        <v>#VALUE!</v>
      </c>
      <c r="E11" t="e">
        <f>"W "&amp;TEXT(B11,"m/d/yyyy")</f>
        <v>#VALUE!</v>
      </c>
      <c r="F11" t="str">
        <f t="shared" si="1"/>
        <v>MMM 2012</v>
      </c>
      <c r="G11" t="str">
        <f t="shared" si="2"/>
        <v>Q3 2012</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G25"/>
  <sheetViews>
    <sheetView zoomScaleNormal="100" workbookViewId="0"/>
  </sheetViews>
  <sheetFormatPr defaultRowHeight="12.75" customHeight="1" x14ac:dyDescent="0.2"/>
  <cols>
    <col min="1" max="1" width="14.85546875" customWidth="1"/>
    <col min="2" max="7" width="12.42578125" customWidth="1"/>
  </cols>
  <sheetData>
    <row r="1" spans="1:3" ht="15.75" customHeight="1" x14ac:dyDescent="0.2">
      <c r="A1" s="90" t="str">
        <f>"Sales Forecast"</f>
        <v>Sales Forecast</v>
      </c>
      <c r="B1" s="90"/>
    </row>
    <row r="2" spans="1:3" ht="15.75" customHeight="1" x14ac:dyDescent="0.2">
      <c r="A2" s="90" t="str">
        <f>"(Tables)"</f>
        <v>(Tables)</v>
      </c>
      <c r="B2" s="90"/>
    </row>
    <row r="3" spans="1:3" ht="15.75" customHeight="1" x14ac:dyDescent="0.2">
      <c r="A3" s="90" t="str">
        <f>""</f>
        <v/>
      </c>
      <c r="B3" s="90"/>
    </row>
    <row r="4" spans="1:3" ht="12.75" customHeight="1" x14ac:dyDescent="0.2">
      <c r="A4" s="52" t="str">
        <f>Labels!B20</f>
        <v>Sales Units - Plan</v>
      </c>
    </row>
    <row r="5" spans="1:3" ht="12.75" customHeight="1" x14ac:dyDescent="0.2">
      <c r="B5" s="6" t="str">
        <f>'(FnCalls 1)'!G9</f>
        <v>Q1 2012</v>
      </c>
      <c r="C5" s="7" t="str">
        <f>'(FnCalls 1)'!G10</f>
        <v>Q2 2012</v>
      </c>
    </row>
    <row r="6" spans="1:3" ht="12.75" customHeight="1" x14ac:dyDescent="0.2">
      <c r="A6" s="2" t="str">
        <f>Labels!B29</f>
        <v>Product 1</v>
      </c>
      <c r="B6" s="9"/>
      <c r="C6" s="10"/>
    </row>
    <row r="7" spans="1:3" ht="12.75" customHeight="1" x14ac:dyDescent="0.2">
      <c r="A7" s="11" t="str">
        <f>"   "&amp;Labels!B33</f>
        <v xml:space="preserve">   Channel 1</v>
      </c>
      <c r="B7" s="20">
        <f>Summary!B10</f>
        <v>0</v>
      </c>
      <c r="C7" s="21">
        <f>Summary!C10</f>
        <v>0</v>
      </c>
    </row>
    <row r="8" spans="1:3" ht="12.75" customHeight="1" x14ac:dyDescent="0.2">
      <c r="A8" s="11" t="str">
        <f>"   "&amp;Labels!B34</f>
        <v xml:space="preserve">   Channel 2</v>
      </c>
      <c r="B8" s="20">
        <f>Summary!B11</f>
        <v>0</v>
      </c>
      <c r="C8" s="21">
        <f>Summary!C11</f>
        <v>0</v>
      </c>
    </row>
    <row r="9" spans="1:3" ht="12.75" customHeight="1" x14ac:dyDescent="0.2">
      <c r="A9" s="17" t="str">
        <f>"   "&amp;Labels!C32</f>
        <v xml:space="preserve">   Total</v>
      </c>
      <c r="B9" s="18">
        <f>SUM(B7:B8)</f>
        <v>0</v>
      </c>
      <c r="C9" s="19">
        <f>SUM(C7:C8)</f>
        <v>0</v>
      </c>
    </row>
    <row r="10" spans="1:3" ht="12.75" customHeight="1" x14ac:dyDescent="0.2">
      <c r="A10" s="17" t="str">
        <f>Labels!B30</f>
        <v>Product 2</v>
      </c>
      <c r="B10" s="18"/>
      <c r="C10" s="19"/>
    </row>
    <row r="11" spans="1:3" ht="12.75" customHeight="1" x14ac:dyDescent="0.2">
      <c r="A11" s="11" t="str">
        <f>"   "&amp;Labels!B33</f>
        <v xml:space="preserve">   Channel 1</v>
      </c>
      <c r="B11" s="20">
        <f>Summary!B14</f>
        <v>0</v>
      </c>
      <c r="C11" s="21">
        <f>Summary!C14</f>
        <v>0</v>
      </c>
    </row>
    <row r="12" spans="1:3" ht="12.75" customHeight="1" x14ac:dyDescent="0.2">
      <c r="A12" s="11" t="str">
        <f>"   "&amp;Labels!B34</f>
        <v xml:space="preserve">   Channel 2</v>
      </c>
      <c r="B12" s="20">
        <f>Summary!B15</f>
        <v>0</v>
      </c>
      <c r="C12" s="21">
        <f>Summary!C15</f>
        <v>0</v>
      </c>
    </row>
    <row r="13" spans="1:3" ht="12.75" customHeight="1" x14ac:dyDescent="0.2">
      <c r="A13" s="17" t="str">
        <f>"   "&amp;Labels!C32</f>
        <v xml:space="preserve">   Total</v>
      </c>
      <c r="B13" s="18">
        <f>SUM(B11:B12)</f>
        <v>0</v>
      </c>
      <c r="C13" s="19">
        <f>SUM(C11:C12)</f>
        <v>0</v>
      </c>
    </row>
    <row r="14" spans="1:3" ht="12.75" customHeight="1" x14ac:dyDescent="0.2">
      <c r="A14" s="35" t="str">
        <f>Labels!C28</f>
        <v>Total</v>
      </c>
      <c r="B14" s="55">
        <f>SUM(B9,B13)</f>
        <v>0</v>
      </c>
      <c r="C14" s="51">
        <f>SUM(C9,C13)</f>
        <v>0</v>
      </c>
    </row>
    <row r="15" spans="1:3" ht="12.75" customHeight="1" x14ac:dyDescent="0.2">
      <c r="A15" s="11" t="str">
        <f>"   "&amp;Labels!B33</f>
        <v xml:space="preserve">   Channel 1</v>
      </c>
      <c r="B15" s="20">
        <f t="shared" ref="B15:C17" si="0">SUM(B7,B11)</f>
        <v>0</v>
      </c>
      <c r="C15" s="21">
        <f t="shared" si="0"/>
        <v>0</v>
      </c>
    </row>
    <row r="16" spans="1:3" ht="12.75" customHeight="1" x14ac:dyDescent="0.2">
      <c r="A16" s="11" t="str">
        <f>"   "&amp;Labels!B34</f>
        <v xml:space="preserve">   Channel 2</v>
      </c>
      <c r="B16" s="20">
        <f t="shared" si="0"/>
        <v>0</v>
      </c>
      <c r="C16" s="21">
        <f t="shared" si="0"/>
        <v>0</v>
      </c>
    </row>
    <row r="17" spans="1:7" ht="12.75" customHeight="1" x14ac:dyDescent="0.2">
      <c r="A17" s="4" t="str">
        <f>"   "&amp;Labels!C32</f>
        <v xml:space="preserve">   Total</v>
      </c>
      <c r="B17" s="56">
        <f t="shared" si="0"/>
        <v>0</v>
      </c>
      <c r="C17" s="57">
        <f t="shared" si="0"/>
        <v>0</v>
      </c>
    </row>
    <row r="18" spans="1:7" ht="12.75" customHeight="1" x14ac:dyDescent="0.2">
      <c r="A18" s="52" t="str">
        <f>Labels!B24</f>
        <v>Time Period</v>
      </c>
    </row>
    <row r="19" spans="1:7" ht="12.75" customHeight="1" x14ac:dyDescent="0.2">
      <c r="B19" s="6" t="str">
        <f>'(FnCalls 1)'!G5</f>
        <v>Q1 2011</v>
      </c>
      <c r="C19" s="8" t="str">
        <f>'(FnCalls 1)'!G6</f>
        <v>Q2 2011</v>
      </c>
      <c r="D19" s="8" t="str">
        <f>'(FnCalls 1)'!G7</f>
        <v>Q3 2011</v>
      </c>
      <c r="E19" s="8" t="str">
        <f>'(FnCalls 1)'!G8</f>
        <v>Q4 2011</v>
      </c>
      <c r="F19" s="8" t="str">
        <f>'(FnCalls 1)'!G9</f>
        <v>Q1 2012</v>
      </c>
      <c r="G19" s="7" t="str">
        <f>'(FnCalls 1)'!G10</f>
        <v>Q2 2012</v>
      </c>
    </row>
    <row r="20" spans="1:7" ht="12.75" customHeight="1" x14ac:dyDescent="0.2">
      <c r="A20" s="35"/>
      <c r="B20" s="55">
        <f>0+1</f>
        <v>1</v>
      </c>
      <c r="C20" s="55">
        <f>B20+1</f>
        <v>2</v>
      </c>
      <c r="D20" s="55">
        <f>C20+1</f>
        <v>3</v>
      </c>
      <c r="E20" s="55">
        <f>D20+1</f>
        <v>4</v>
      </c>
      <c r="F20" s="55">
        <f>E20+1</f>
        <v>5</v>
      </c>
      <c r="G20" s="51">
        <f>F20+1</f>
        <v>6</v>
      </c>
    </row>
    <row r="21" spans="1:7" ht="12.75" customHeight="1" x14ac:dyDescent="0.2">
      <c r="A21" s="52" t="str">
        <f>Labels!B23</f>
        <v>Time Period</v>
      </c>
    </row>
    <row r="22" spans="1:7" ht="12.75" customHeight="1" x14ac:dyDescent="0.2">
      <c r="B22" s="6" t="str">
        <f>'(FnCalls 1)'!G5</f>
        <v>Q1 2011</v>
      </c>
      <c r="C22" s="8" t="str">
        <f>'(FnCalls 1)'!G6</f>
        <v>Q2 2011</v>
      </c>
      <c r="D22" s="8" t="str">
        <f>'(FnCalls 1)'!G7</f>
        <v>Q3 2011</v>
      </c>
      <c r="E22" s="7" t="str">
        <f>'(FnCalls 1)'!G8</f>
        <v>Q4 2011</v>
      </c>
    </row>
    <row r="23" spans="1:7" ht="12.75" customHeight="1" x14ac:dyDescent="0.2">
      <c r="A23" s="35"/>
      <c r="B23" s="55">
        <f>0+1</f>
        <v>1</v>
      </c>
      <c r="C23" s="55">
        <f>B23+1</f>
        <v>2</v>
      </c>
      <c r="D23" s="55">
        <f>C23+1</f>
        <v>3</v>
      </c>
      <c r="E23" s="51">
        <f>D23+1</f>
        <v>4</v>
      </c>
    </row>
    <row r="25" spans="1:7" ht="12.75" customHeight="1" x14ac:dyDescent="0.2">
      <c r="A25" t="s">
        <v>81</v>
      </c>
      <c r="B25" t="s">
        <v>81</v>
      </c>
      <c r="C25" t="s">
        <v>81</v>
      </c>
      <c r="D25" t="s">
        <v>81</v>
      </c>
      <c r="E25" t="s">
        <v>81</v>
      </c>
      <c r="F25" t="s">
        <v>81</v>
      </c>
      <c r="G25" t="s">
        <v>81</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36"/>
  <sheetViews>
    <sheetView zoomScaleNormal="100" workbookViewId="0"/>
  </sheetViews>
  <sheetFormatPr defaultRowHeight="12.75" customHeight="1" x14ac:dyDescent="0.2"/>
  <cols>
    <col min="1" max="1" width="22.7109375" customWidth="1"/>
    <col min="2" max="2" width="15.7109375" customWidth="1"/>
    <col min="3" max="3" width="12.42578125" customWidth="1"/>
    <col min="4" max="4" width="14" customWidth="1"/>
    <col min="5" max="5" width="60.7109375" style="68" customWidth="1"/>
  </cols>
  <sheetData>
    <row r="1" spans="1:5" ht="15.75" customHeight="1" x14ac:dyDescent="0.2">
      <c r="A1" s="90" t="str">
        <f>"Sales Forecast"</f>
        <v>Sales Forecast</v>
      </c>
      <c r="B1" s="90"/>
    </row>
    <row r="2" spans="1:5" ht="15.75" customHeight="1" x14ac:dyDescent="0.2">
      <c r="A2" s="90" t="str">
        <f>"Labels"</f>
        <v>Labels</v>
      </c>
      <c r="B2" s="90"/>
    </row>
    <row r="3" spans="1:5" ht="15.75" customHeight="1" x14ac:dyDescent="0.2">
      <c r="A3" s="90" t="str">
        <f>""</f>
        <v/>
      </c>
      <c r="B3" s="90"/>
    </row>
    <row r="4" spans="1:5" ht="12.75" customHeight="1" x14ac:dyDescent="0.2">
      <c r="A4" s="58" t="s">
        <v>121</v>
      </c>
      <c r="B4" s="59">
        <v>40544</v>
      </c>
    </row>
    <row r="6" spans="1:5" ht="12.75" customHeight="1" x14ac:dyDescent="0.2">
      <c r="A6" s="60" t="s">
        <v>211</v>
      </c>
      <c r="B6" s="60" t="s">
        <v>208</v>
      </c>
      <c r="C6" s="60"/>
      <c r="D6" s="60"/>
      <c r="E6" s="66" t="s">
        <v>142</v>
      </c>
    </row>
    <row r="7" spans="1:5" ht="12.75" customHeight="1" x14ac:dyDescent="0.2">
      <c r="A7" s="58" t="s">
        <v>63</v>
      </c>
      <c r="B7" s="61" t="s">
        <v>109</v>
      </c>
      <c r="C7" s="62"/>
      <c r="D7" s="62"/>
      <c r="E7" s="67" t="s">
        <v>199</v>
      </c>
    </row>
    <row r="8" spans="1:5" ht="12.75" customHeight="1" x14ac:dyDescent="0.2">
      <c r="A8" s="58" t="s">
        <v>68</v>
      </c>
      <c r="B8" s="61" t="s">
        <v>91</v>
      </c>
      <c r="C8" s="62"/>
      <c r="D8" s="62"/>
      <c r="E8" s="67" t="s">
        <v>50</v>
      </c>
    </row>
    <row r="9" spans="1:5" ht="12.75" customHeight="1" x14ac:dyDescent="0.2">
      <c r="A9" s="58" t="s">
        <v>25</v>
      </c>
      <c r="B9" s="61" t="s">
        <v>206</v>
      </c>
      <c r="C9" s="62"/>
      <c r="D9" s="62"/>
      <c r="E9" s="67" t="s">
        <v>213</v>
      </c>
    </row>
    <row r="10" spans="1:5" ht="33.75" customHeight="1" x14ac:dyDescent="0.2">
      <c r="A10" s="58" t="s">
        <v>175</v>
      </c>
      <c r="B10" s="61" t="s">
        <v>219</v>
      </c>
      <c r="C10" s="62"/>
      <c r="D10" s="62"/>
      <c r="E10" s="67" t="s">
        <v>126</v>
      </c>
    </row>
    <row r="11" spans="1:5" ht="22.5" customHeight="1" x14ac:dyDescent="0.2">
      <c r="A11" s="58" t="s">
        <v>184</v>
      </c>
      <c r="B11" s="61" t="s">
        <v>37</v>
      </c>
      <c r="C11" s="62"/>
      <c r="D11" s="62"/>
      <c r="E11" s="67" t="s">
        <v>169</v>
      </c>
    </row>
    <row r="12" spans="1:5" ht="12.75" customHeight="1" x14ac:dyDescent="0.2">
      <c r="A12" s="58" t="s">
        <v>180</v>
      </c>
      <c r="B12" s="61" t="s">
        <v>61</v>
      </c>
      <c r="C12" s="62"/>
      <c r="D12" s="62"/>
      <c r="E12" s="67" t="s">
        <v>200</v>
      </c>
    </row>
    <row r="13" spans="1:5" ht="12.75" customHeight="1" x14ac:dyDescent="0.2">
      <c r="A13" s="58" t="s">
        <v>132</v>
      </c>
      <c r="B13" s="61" t="s">
        <v>94</v>
      </c>
      <c r="C13" s="62"/>
      <c r="D13" s="62"/>
      <c r="E13" s="67"/>
    </row>
    <row r="14" spans="1:5" ht="22.5" customHeight="1" x14ac:dyDescent="0.2">
      <c r="A14" s="58" t="s">
        <v>186</v>
      </c>
      <c r="B14" s="61" t="s">
        <v>78</v>
      </c>
      <c r="C14" s="62"/>
      <c r="D14" s="62"/>
      <c r="E14" s="67" t="s">
        <v>55</v>
      </c>
    </row>
    <row r="15" spans="1:5" ht="22.5" customHeight="1" x14ac:dyDescent="0.2">
      <c r="A15" s="58" t="s">
        <v>114</v>
      </c>
      <c r="B15" s="61" t="s">
        <v>189</v>
      </c>
      <c r="C15" s="62"/>
      <c r="D15" s="62"/>
      <c r="E15" s="67" t="s">
        <v>217</v>
      </c>
    </row>
    <row r="16" spans="1:5" ht="45.75" customHeight="1" x14ac:dyDescent="0.2">
      <c r="A16" s="58" t="s">
        <v>53</v>
      </c>
      <c r="B16" s="61" t="s">
        <v>32</v>
      </c>
      <c r="C16" s="62"/>
      <c r="D16" s="62"/>
      <c r="E16" s="67" t="s">
        <v>26</v>
      </c>
    </row>
    <row r="17" spans="1:5" ht="12.75" customHeight="1" x14ac:dyDescent="0.2">
      <c r="A17" s="58" t="s">
        <v>120</v>
      </c>
      <c r="B17" s="61" t="s">
        <v>189</v>
      </c>
      <c r="C17" s="62"/>
      <c r="D17" s="62"/>
      <c r="E17" s="67" t="s">
        <v>42</v>
      </c>
    </row>
    <row r="18" spans="1:5" ht="12.75" customHeight="1" x14ac:dyDescent="0.2">
      <c r="A18" s="58" t="s">
        <v>116</v>
      </c>
      <c r="B18" s="61" t="s">
        <v>204</v>
      </c>
      <c r="C18" s="62"/>
      <c r="D18" s="62"/>
      <c r="E18" s="67" t="s">
        <v>36</v>
      </c>
    </row>
    <row r="19" spans="1:5" ht="22.5" customHeight="1" x14ac:dyDescent="0.2">
      <c r="A19" s="58" t="s">
        <v>111</v>
      </c>
      <c r="B19" s="61" t="s">
        <v>33</v>
      </c>
      <c r="C19" s="62"/>
      <c r="D19" s="62"/>
      <c r="E19" s="67" t="s">
        <v>79</v>
      </c>
    </row>
    <row r="20" spans="1:5" ht="12.75" customHeight="1" x14ac:dyDescent="0.2">
      <c r="A20" s="58" t="s">
        <v>155</v>
      </c>
      <c r="B20" s="61" t="s">
        <v>49</v>
      </c>
      <c r="C20" s="62"/>
      <c r="D20" s="62"/>
      <c r="E20" s="67" t="s">
        <v>190</v>
      </c>
    </row>
    <row r="21" spans="1:5" ht="12.75" customHeight="1" x14ac:dyDescent="0.2">
      <c r="A21" s="58" t="s">
        <v>106</v>
      </c>
      <c r="B21" s="61" t="s">
        <v>33</v>
      </c>
      <c r="C21" s="62"/>
      <c r="D21" s="62"/>
      <c r="E21" s="67" t="s">
        <v>110</v>
      </c>
    </row>
    <row r="22" spans="1:5" ht="22.5" customHeight="1" x14ac:dyDescent="0.2">
      <c r="A22" s="58" t="s">
        <v>138</v>
      </c>
      <c r="B22" s="61" t="s">
        <v>33</v>
      </c>
      <c r="C22" s="62"/>
      <c r="D22" s="62"/>
      <c r="E22" s="67" t="s">
        <v>177</v>
      </c>
    </row>
    <row r="23" spans="1:5" ht="22.5" customHeight="1" x14ac:dyDescent="0.2">
      <c r="A23" s="58" t="s">
        <v>140</v>
      </c>
      <c r="B23" s="61" t="s">
        <v>128</v>
      </c>
      <c r="C23" s="62"/>
      <c r="D23" s="62"/>
      <c r="E23" s="67" t="s">
        <v>40</v>
      </c>
    </row>
    <row r="24" spans="1:5" ht="22.5" customHeight="1" x14ac:dyDescent="0.2">
      <c r="A24" s="58" t="s">
        <v>139</v>
      </c>
      <c r="B24" s="61" t="s">
        <v>128</v>
      </c>
      <c r="C24" s="62"/>
      <c r="D24" s="62"/>
      <c r="E24" s="67" t="s">
        <v>221</v>
      </c>
    </row>
    <row r="25" spans="1:5" ht="22.5" customHeight="1" x14ac:dyDescent="0.2">
      <c r="A25" s="58" t="s">
        <v>113</v>
      </c>
      <c r="B25" s="61" t="s">
        <v>128</v>
      </c>
      <c r="C25" s="62"/>
      <c r="D25" s="62"/>
      <c r="E25" s="67" t="s">
        <v>19</v>
      </c>
    </row>
    <row r="27" spans="1:5" ht="12.75" customHeight="1" x14ac:dyDescent="0.2">
      <c r="A27" s="60" t="s">
        <v>54</v>
      </c>
      <c r="B27" s="60" t="s">
        <v>215</v>
      </c>
      <c r="C27" s="60" t="s">
        <v>20</v>
      </c>
      <c r="D27" s="60" t="s">
        <v>13</v>
      </c>
      <c r="E27" s="66" t="s">
        <v>142</v>
      </c>
    </row>
    <row r="28" spans="1:5" ht="12.75" customHeight="1" x14ac:dyDescent="0.2">
      <c r="A28" s="58" t="s">
        <v>35</v>
      </c>
      <c r="B28" s="63" t="s">
        <v>35</v>
      </c>
      <c r="C28" s="63" t="s">
        <v>166</v>
      </c>
      <c r="D28" s="63" t="s">
        <v>35</v>
      </c>
      <c r="E28" s="67" t="s">
        <v>99</v>
      </c>
    </row>
    <row r="29" spans="1:5" ht="12.75" customHeight="1" x14ac:dyDescent="0.2">
      <c r="A29" s="58" t="s">
        <v>58</v>
      </c>
      <c r="B29" s="64" t="s">
        <v>10</v>
      </c>
      <c r="D29" s="64" t="s">
        <v>35</v>
      </c>
    </row>
    <row r="30" spans="1:5" ht="12.75" customHeight="1" x14ac:dyDescent="0.2">
      <c r="A30" s="58" t="s">
        <v>159</v>
      </c>
      <c r="B30" s="64" t="s">
        <v>12</v>
      </c>
    </row>
    <row r="32" spans="1:5" ht="12.75" customHeight="1" x14ac:dyDescent="0.2">
      <c r="A32" s="58" t="s">
        <v>129</v>
      </c>
      <c r="B32" s="63" t="s">
        <v>34</v>
      </c>
      <c r="C32" s="63" t="s">
        <v>166</v>
      </c>
      <c r="D32" s="63" t="s">
        <v>129</v>
      </c>
      <c r="E32" s="67" t="s">
        <v>57</v>
      </c>
    </row>
    <row r="33" spans="1:5" ht="12.75" customHeight="1" x14ac:dyDescent="0.2">
      <c r="A33" s="58" t="s">
        <v>212</v>
      </c>
      <c r="B33" s="64" t="s">
        <v>158</v>
      </c>
      <c r="D33" s="64" t="s">
        <v>129</v>
      </c>
    </row>
    <row r="34" spans="1:5" ht="12.75" customHeight="1" x14ac:dyDescent="0.2">
      <c r="A34" s="58" t="s">
        <v>75</v>
      </c>
      <c r="B34" s="64" t="s">
        <v>220</v>
      </c>
    </row>
    <row r="36" spans="1:5" ht="12.75" customHeight="1" x14ac:dyDescent="0.2">
      <c r="A36" t="s">
        <v>81</v>
      </c>
      <c r="B36" t="s">
        <v>81</v>
      </c>
      <c r="C36" t="s">
        <v>81</v>
      </c>
      <c r="D36" t="s">
        <v>81</v>
      </c>
      <c r="E36" s="68" t="s">
        <v>81</v>
      </c>
    </row>
  </sheetData>
  <mergeCells count="3">
    <mergeCell ref="A1:B1"/>
    <mergeCell ref="A2:B2"/>
    <mergeCell ref="A3:B3"/>
  </mergeCells>
  <pageMargins left="0.25" right="0.25" top="0.5" bottom="0.5" header="0.5" footer="0.5"/>
  <pageSetup paperSize="9" fitToHeight="32767"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workbookViewId="0"/>
  </sheetViews>
  <sheetFormatPr defaultRowHeight="12.75" customHeight="1" x14ac:dyDescent="0.2"/>
  <sheetData>
    <row r="1" spans="1:1" ht="12.75" customHeight="1" x14ac:dyDescent="0.2">
      <c r="A1" s="65" t="s">
        <v>1</v>
      </c>
    </row>
    <row r="2" spans="1:1" ht="12.75" customHeight="1" x14ac:dyDescent="0.2">
      <c r="A2" s="65" t="s">
        <v>72</v>
      </c>
    </row>
    <row r="3" spans="1:1" ht="12.75" customHeight="1" x14ac:dyDescent="0.2">
      <c r="A3" s="65" t="s">
        <v>98</v>
      </c>
    </row>
    <row r="4" spans="1:1" ht="12.75" customHeight="1" x14ac:dyDescent="0.2">
      <c r="A4" s="65" t="s">
        <v>80</v>
      </c>
    </row>
    <row r="5" spans="1:1" ht="12.75" customHeight="1" x14ac:dyDescent="0.2">
      <c r="A5" s="65" t="s">
        <v>153</v>
      </c>
    </row>
    <row r="6" spans="1:1" ht="12.75" customHeight="1" x14ac:dyDescent="0.2">
      <c r="A6" s="65" t="s">
        <v>28</v>
      </c>
    </row>
    <row r="7" spans="1:1" ht="12.75" customHeight="1" x14ac:dyDescent="0.2">
      <c r="A7" s="65" t="s">
        <v>130</v>
      </c>
    </row>
    <row r="8" spans="1:1" ht="12.75" customHeight="1" x14ac:dyDescent="0.2">
      <c r="A8" s="65" t="s">
        <v>4</v>
      </c>
    </row>
    <row r="9" spans="1:1" ht="12.75" customHeight="1" x14ac:dyDescent="0.2">
      <c r="A9" s="65" t="s">
        <v>70</v>
      </c>
    </row>
    <row r="10" spans="1:1" ht="12.75" customHeight="1" x14ac:dyDescent="0.2">
      <c r="A10" s="65" t="s">
        <v>64</v>
      </c>
    </row>
    <row r="11" spans="1:1" ht="12.75" customHeight="1" x14ac:dyDescent="0.2">
      <c r="A11" s="65" t="s">
        <v>46</v>
      </c>
    </row>
    <row r="12" spans="1:1" ht="12.75" customHeight="1" x14ac:dyDescent="0.2">
      <c r="A12" s="65" t="s">
        <v>112</v>
      </c>
    </row>
    <row r="13" spans="1:1" ht="12.75" customHeight="1" x14ac:dyDescent="0.2">
      <c r="A13" s="65" t="s">
        <v>108</v>
      </c>
    </row>
    <row r="14" spans="1:1" ht="12.75" customHeight="1" x14ac:dyDescent="0.2">
      <c r="A14" s="65" t="s">
        <v>71</v>
      </c>
    </row>
    <row r="15" spans="1:1" ht="12.75" customHeight="1" x14ac:dyDescent="0.2">
      <c r="A15" s="65" t="s">
        <v>117</v>
      </c>
    </row>
    <row r="16" spans="1:1" ht="12.75" customHeight="1" x14ac:dyDescent="0.2">
      <c r="A16" s="65" t="s">
        <v>185</v>
      </c>
    </row>
    <row r="17" spans="1:1" ht="12.75" customHeight="1" x14ac:dyDescent="0.2">
      <c r="A17" s="65" t="s">
        <v>2</v>
      </c>
    </row>
    <row r="18" spans="1:1" ht="12.75" customHeight="1" x14ac:dyDescent="0.2">
      <c r="A18" s="65" t="s">
        <v>193</v>
      </c>
    </row>
    <row r="19" spans="1:1" ht="12.75" customHeight="1" x14ac:dyDescent="0.2">
      <c r="A19" s="65" t="s">
        <v>195</v>
      </c>
    </row>
    <row r="20" spans="1:1" ht="12.75" customHeight="1" x14ac:dyDescent="0.2">
      <c r="A20" s="65" t="s">
        <v>183</v>
      </c>
    </row>
    <row r="21" spans="1:1" ht="12.75" customHeight="1" x14ac:dyDescent="0.2">
      <c r="A21" s="65" t="s">
        <v>115</v>
      </c>
    </row>
    <row r="22" spans="1:1" ht="12.75" customHeight="1" x14ac:dyDescent="0.2">
      <c r="A22" s="65" t="s">
        <v>69</v>
      </c>
    </row>
    <row r="23" spans="1:1" ht="12.75" customHeight="1" x14ac:dyDescent="0.2">
      <c r="A23" s="65" t="s">
        <v>157</v>
      </c>
    </row>
    <row r="24" spans="1:1" ht="12.75" customHeight="1" x14ac:dyDescent="0.2">
      <c r="A24" s="65" t="s">
        <v>148</v>
      </c>
    </row>
    <row r="25" spans="1:1" ht="12.75" customHeight="1" x14ac:dyDescent="0.2">
      <c r="A25" s="65" t="s">
        <v>82</v>
      </c>
    </row>
  </sheetData>
  <pageMargins left="0.75" right="0.75" top="1" bottom="1" header="0.5" footer="0.5"/>
  <pageSetup paperSize="9"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F6563B3-A0C9-4765-8D83-D47EFDD5B5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Intro</vt:lpstr>
      <vt:lpstr>Summary</vt:lpstr>
      <vt:lpstr>Formulas</vt:lpstr>
      <vt:lpstr>Plot Vars</vt:lpstr>
      <vt:lpstr>(Compute)</vt:lpstr>
      <vt:lpstr>(FnCalls 1)</vt:lpstr>
      <vt:lpstr>(Tables)</vt:lpstr>
      <vt:lpstr>Labels</vt:lpstr>
      <vt:lpstr>(Ranges)</vt:lpstr>
      <vt:lpstr>(Import)</vt:lpstr>
      <vt:lpstr>Model_Start_Date</vt:lpstr>
      <vt:lpstr>Intro!Print_Titles</vt:lpstr>
      <vt:lpstr>Products_Dim</vt:lpstr>
      <vt:lpstr>Revenue_HistPlan_Date</vt:lpstr>
      <vt:lpstr>Revenue_HistPlan_Products</vt:lpstr>
      <vt:lpstr>Revenue_HistPlan_Products_Product_1</vt:lpstr>
      <vt:lpstr>Revenue_HistPlan_Products_Product_1_Sales_Channels</vt:lpstr>
      <vt:lpstr>Revenue_HistPlan_Products_Product_1_Sales_Channels_Channel_1</vt:lpstr>
      <vt:lpstr>Revenue_HistPlan_Products_Product_1_Sales_Channels_Channel_2</vt:lpstr>
      <vt:lpstr>Revenue_HistPlan_Products_Product_2</vt:lpstr>
      <vt:lpstr>Revenue_HistPlan_Products_Product_2_Sales_Channels</vt:lpstr>
      <vt:lpstr>Revenue_HistPlan_Products_Product_2_Sales_Channels_Channel_1</vt:lpstr>
      <vt:lpstr>Revenue_HistPlan_Products_Product_2_Sales_Channels_Channel_2</vt:lpstr>
      <vt:lpstr>Revenue_HistPlan_Time_Period</vt:lpstr>
      <vt:lpstr>Revenue_Plan_tsum_plt</vt:lpstr>
      <vt:lpstr>Sales_Units_HistPlan_Date</vt:lpstr>
      <vt:lpstr>Sales_Units_HistPlan_Products</vt:lpstr>
      <vt:lpstr>Sales_Units_HistPlan_Products_Product_1</vt:lpstr>
      <vt:lpstr>Sales_Units_HistPlan_Products_Product_1_Sales_Channels</vt:lpstr>
      <vt:lpstr>Sales_Units_HistPlan_Products_Product_1_Sales_Channels_Channel_1</vt:lpstr>
      <vt:lpstr>Sales_Units_HistPlan_Products_Product_1_Sales_Channels_Channel_2</vt:lpstr>
      <vt:lpstr>Sales_Units_HistPlan_Products_Product_2</vt:lpstr>
      <vt:lpstr>Sales_Units_HistPlan_Products_Product_2_Sales_Channels</vt:lpstr>
      <vt:lpstr>Sales_Units_HistPlan_Products_Product_2_Sales_Channels_Channel_1</vt:lpstr>
      <vt:lpstr>Sales_Units_HistPlan_Products_Product_2_Sales_Channels_Channel_2</vt:lpstr>
      <vt:lpstr>Sales_Units_HistPlan_Time_Period</vt:lpstr>
      <vt:lpstr>Sales_Units_Plan_tsum_plt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2014-10-25T21:35:50Z</dcterms:created>
  <dcterms:modified xsi:type="dcterms:W3CDTF">2014-10-25T21:35:50Z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TC018655419991</vt:lpwstr>
  </property>
</Properties>
</file>