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Udemy Mali Tabloların Okunması^J Analizi^J Analitiği ve Yorumlanması/Eğitim Dokumanları/"/>
    </mc:Choice>
  </mc:AlternateContent>
  <xr:revisionPtr revIDLastSave="14" documentId="8_{1F8BBCE5-1B70-4262-B1BB-953ADDC2798F}" xr6:coauthVersionLast="47" xr6:coauthVersionMax="47" xr10:uidLastSave="{D11DB068-0915-4DC7-9643-3DBD12488133}"/>
  <bookViews>
    <workbookView xWindow="-108" yWindow="-108" windowWidth="23256" windowHeight="12576" xr2:uid="{762B4824-9EBE-4491-B19A-B12814041A1B}"/>
  </bookViews>
  <sheets>
    <sheet name="Sayf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5" i="1"/>
  <c r="E37" i="1"/>
  <c r="E36" i="1"/>
  <c r="E35" i="1"/>
  <c r="F36" i="1"/>
  <c r="E9" i="1"/>
  <c r="F6" i="1"/>
  <c r="F4" i="1" s="1"/>
  <c r="E6" i="1"/>
  <c r="E4" i="1" s="1"/>
  <c r="F9" i="1"/>
  <c r="F29" i="1"/>
  <c r="F28" i="1" s="1"/>
  <c r="E29" i="1"/>
  <c r="E28" i="1" s="1"/>
  <c r="F32" i="1"/>
  <c r="E32" i="1"/>
  <c r="F25" i="1"/>
  <c r="E25" i="1"/>
  <c r="F22" i="1"/>
  <c r="E22" i="1"/>
  <c r="F20" i="1"/>
  <c r="E20" i="1"/>
  <c r="F17" i="1"/>
  <c r="E17" i="1"/>
</calcChain>
</file>

<file path=xl/sharedStrings.xml><?xml version="1.0" encoding="utf-8"?>
<sst xmlns="http://schemas.openxmlformats.org/spreadsheetml/2006/main" count="66" uniqueCount="51">
  <si>
    <t>A.</t>
  </si>
  <si>
    <t>Hazır Değerler</t>
  </si>
  <si>
    <t xml:space="preserve"> 1.</t>
  </si>
  <si>
    <t xml:space="preserve"> 2.</t>
  </si>
  <si>
    <t>Alınan Çekler</t>
  </si>
  <si>
    <t xml:space="preserve"> 3.</t>
  </si>
  <si>
    <t>Bankalar</t>
  </si>
  <si>
    <t xml:space="preserve"> 4.</t>
  </si>
  <si>
    <t>Verilen Çek ve Ödeme Emirleri (-)</t>
  </si>
  <si>
    <t xml:space="preserve"> 5.</t>
  </si>
  <si>
    <t>Diğer Hazır Değerler</t>
  </si>
  <si>
    <t>C.</t>
  </si>
  <si>
    <t>Ticari Alacaklar</t>
  </si>
  <si>
    <t>Alıcılar</t>
  </si>
  <si>
    <t>Alacak Senetleri</t>
  </si>
  <si>
    <t>Alacak Senetleri Reeskontu (-)</t>
  </si>
  <si>
    <t>Verilen Depozito ve Teminatlar</t>
  </si>
  <si>
    <t>Diğer Ticari Alacaklar</t>
  </si>
  <si>
    <t xml:space="preserve"> 6.</t>
  </si>
  <si>
    <t>Şüpheli Ticari Alacaklar</t>
  </si>
  <si>
    <t xml:space="preserve"> 7.</t>
  </si>
  <si>
    <t>Şüpheli Ticari Alacak Karşılığı (-)</t>
  </si>
  <si>
    <t>D.</t>
  </si>
  <si>
    <t>E.</t>
  </si>
  <si>
    <t>Stoklar</t>
  </si>
  <si>
    <t>İlk Madde ve Malzeme</t>
  </si>
  <si>
    <t>Verilen Sipariş Avansları</t>
  </si>
  <si>
    <t>G.</t>
  </si>
  <si>
    <t>Gelecek Aylara Ait Giderler ve Gelir Tahakkukları</t>
  </si>
  <si>
    <t>Gelecek Aylara Ait Giderler</t>
  </si>
  <si>
    <t>H.</t>
  </si>
  <si>
    <t>Diğer Dönen Varlıklar</t>
  </si>
  <si>
    <t>Devreden KDV</t>
  </si>
  <si>
    <t>DURAN VARLIKLAR</t>
  </si>
  <si>
    <t>5.</t>
  </si>
  <si>
    <t>6.</t>
  </si>
  <si>
    <t>1.</t>
  </si>
  <si>
    <t>Mali Borçlar</t>
  </si>
  <si>
    <t>B.</t>
  </si>
  <si>
    <t>Ticari Borçlar</t>
  </si>
  <si>
    <t>Satıcılar</t>
  </si>
  <si>
    <t>Borç Senetleri</t>
  </si>
  <si>
    <t>Diğer Ticari Borçlar</t>
  </si>
  <si>
    <t>Alınan Avanslar</t>
  </si>
  <si>
    <t>Alınan Sipariş Avansları</t>
  </si>
  <si>
    <t>Yıl 1</t>
  </si>
  <si>
    <t>Yıl 2</t>
  </si>
  <si>
    <t>-</t>
  </si>
  <si>
    <t>Düzeltilmiş Ticari Alacaklar</t>
  </si>
  <si>
    <t>Düzeltilmiş Stoklar</t>
  </si>
  <si>
    <t>Düzeltilmiş Ticari Borçlar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</si>
</sst>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0_ ;[Red]\-#,##0.00\ "/>
    <numFmt numFmtId="165" formatCode="#,##0_ ;[Red]\-#,##0\ "/>
    <numFmt numFmtId="167" formatCode="_-* #,##0.00\ _T_L_-;\-* #,##0.00\ _T_L_-;_-* &quot;-&quot;??\ _T_L_-;_-@_-"/>
  </numFmts>
  <fonts count="7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0"/>
      <name val="Arial Tur"/>
      <charset val="162"/>
    </font>
    <font>
      <b/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b/>
      <sz val="14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165" fontId="3" fillId="0" borderId="0" xfId="0" applyNumberFormat="1" applyFont="1" applyBorder="1" applyAlignment="1" applyProtection="1">
      <alignment horizontal="right" vertical="center" shrinkToFit="1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5" fontId="3" fillId="0" borderId="0" xfId="1" applyNumberFormat="1" applyFont="1" applyFill="1" applyBorder="1" applyAlignment="1" applyProtection="1">
      <alignment horizontal="right" vertical="center" shrinkToFit="1"/>
      <protection hidden="1"/>
    </xf>
    <xf numFmtId="165" fontId="5" fillId="0" borderId="0" xfId="0" applyNumberFormat="1" applyFont="1" applyBorder="1" applyAlignment="1">
      <alignment horizontal="right" vertical="center"/>
    </xf>
    <xf numFmtId="165" fontId="5" fillId="0" borderId="0" xfId="1" applyNumberFormat="1" applyFont="1" applyFill="1" applyBorder="1" applyAlignment="1" applyProtection="1">
      <alignment horizontal="right" vertical="center" shrinkToFit="1"/>
      <protection hidden="1"/>
    </xf>
    <xf numFmtId="165" fontId="5" fillId="0" borderId="0" xfId="0" applyNumberFormat="1" applyFont="1" applyBorder="1" applyAlignment="1" applyProtection="1">
      <alignment horizontal="right" vertical="center"/>
      <protection hidden="1"/>
    </xf>
    <xf numFmtId="165" fontId="6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</cellXfs>
  <cellStyles count="3">
    <cellStyle name="Binlik Ayracı [0]" xfId="1" builtinId="6"/>
    <cellStyle name="Comma 2" xfId="2" xr:uid="{EFF790CE-F383-4A61-A1D2-AFDF1A4B97B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0FAD-5108-4FFB-BB96-F3421E666FD6}">
  <dimension ref="A1:F37"/>
  <sheetViews>
    <sheetView tabSelected="1" topLeftCell="A15" workbookViewId="0">
      <selection activeCell="E25" sqref="E25"/>
    </sheetView>
  </sheetViews>
  <sheetFormatPr defaultRowHeight="18" x14ac:dyDescent="0.35"/>
  <cols>
    <col min="1" max="1" width="6.88671875" style="2" customWidth="1"/>
    <col min="2" max="2" width="3.6640625" style="2" customWidth="1"/>
    <col min="3" max="3" width="3.109375" style="2" customWidth="1"/>
    <col min="4" max="4" width="50.77734375" style="2" customWidth="1"/>
    <col min="5" max="6" width="20.88671875" style="20" customWidth="1"/>
    <col min="7" max="16384" width="8.88671875" style="3"/>
  </cols>
  <sheetData>
    <row r="1" spans="1:6" x14ac:dyDescent="0.35">
      <c r="A1" s="1"/>
      <c r="E1" s="13"/>
      <c r="F1" s="13"/>
    </row>
    <row r="2" spans="1:6" x14ac:dyDescent="0.35">
      <c r="A2" s="1"/>
      <c r="E2" s="14"/>
      <c r="F2" s="14"/>
    </row>
    <row r="3" spans="1:6" x14ac:dyDescent="0.35">
      <c r="A3" s="1"/>
      <c r="E3" s="14" t="s">
        <v>45</v>
      </c>
      <c r="F3" s="14" t="s">
        <v>46</v>
      </c>
    </row>
    <row r="4" spans="1:6" x14ac:dyDescent="0.35">
      <c r="A4" s="4">
        <v>10</v>
      </c>
      <c r="B4" s="5" t="s">
        <v>0</v>
      </c>
      <c r="C4" s="5" t="s">
        <v>1</v>
      </c>
      <c r="D4" s="6"/>
      <c r="E4" s="15">
        <f>SUM(E5:E8)</f>
        <v>347697.2</v>
      </c>
      <c r="F4" s="15">
        <f>SUM(F5:F8)</f>
        <v>409584.6</v>
      </c>
    </row>
    <row r="5" spans="1:6" x14ac:dyDescent="0.35">
      <c r="A5" s="7">
        <v>101</v>
      </c>
      <c r="B5" s="5"/>
      <c r="C5" s="8" t="s">
        <v>3</v>
      </c>
      <c r="D5" s="6" t="s">
        <v>4</v>
      </c>
      <c r="E5" s="16">
        <v>44045.074999999997</v>
      </c>
      <c r="F5" s="16">
        <v>37881.550000000003</v>
      </c>
    </row>
    <row r="6" spans="1:6" x14ac:dyDescent="0.35">
      <c r="A6" s="7">
        <v>102</v>
      </c>
      <c r="B6" s="5"/>
      <c r="C6" s="8" t="s">
        <v>5</v>
      </c>
      <c r="D6" s="6" t="s">
        <v>6</v>
      </c>
      <c r="E6" s="16">
        <f>159552.125+143750</f>
        <v>303302.125</v>
      </c>
      <c r="F6" s="16">
        <f>283838.675+87514.375</f>
        <v>371353.05</v>
      </c>
    </row>
    <row r="7" spans="1:6" x14ac:dyDescent="0.35">
      <c r="A7" s="7">
        <v>103</v>
      </c>
      <c r="B7" s="5"/>
      <c r="C7" s="8" t="s">
        <v>7</v>
      </c>
      <c r="D7" s="6" t="s">
        <v>8</v>
      </c>
      <c r="E7" s="16">
        <v>-500</v>
      </c>
      <c r="F7" s="16">
        <v>-600</v>
      </c>
    </row>
    <row r="8" spans="1:6" x14ac:dyDescent="0.35">
      <c r="A8" s="7">
        <v>108</v>
      </c>
      <c r="B8" s="5"/>
      <c r="C8" s="8" t="s">
        <v>9</v>
      </c>
      <c r="D8" s="6" t="s">
        <v>10</v>
      </c>
      <c r="E8" s="16">
        <v>850</v>
      </c>
      <c r="F8" s="16">
        <v>950</v>
      </c>
    </row>
    <row r="9" spans="1:6" x14ac:dyDescent="0.35">
      <c r="A9" s="4">
        <v>12</v>
      </c>
      <c r="B9" s="5" t="s">
        <v>11</v>
      </c>
      <c r="C9" s="5" t="s">
        <v>12</v>
      </c>
      <c r="D9" s="6"/>
      <c r="E9" s="15">
        <f t="shared" ref="E9:F9" si="0">SUM(E10:E16)</f>
        <v>2281260.7749999999</v>
      </c>
      <c r="F9" s="15">
        <f t="shared" si="0"/>
        <v>2088592.2749999999</v>
      </c>
    </row>
    <row r="10" spans="1:6" x14ac:dyDescent="0.35">
      <c r="A10" s="7">
        <v>120</v>
      </c>
      <c r="B10" s="5"/>
      <c r="C10" s="8" t="s">
        <v>2</v>
      </c>
      <c r="D10" s="6" t="s">
        <v>13</v>
      </c>
      <c r="E10" s="17">
        <v>2114947.15</v>
      </c>
      <c r="F10" s="17">
        <v>1850216.9</v>
      </c>
    </row>
    <row r="11" spans="1:6" x14ac:dyDescent="0.35">
      <c r="A11" s="7">
        <v>121</v>
      </c>
      <c r="B11" s="5"/>
      <c r="C11" s="8" t="s">
        <v>3</v>
      </c>
      <c r="D11" s="6" t="s">
        <v>14</v>
      </c>
      <c r="E11" s="17">
        <v>500000</v>
      </c>
      <c r="F11" s="17">
        <v>600000</v>
      </c>
    </row>
    <row r="12" spans="1:6" x14ac:dyDescent="0.35">
      <c r="A12" s="7">
        <v>122</v>
      </c>
      <c r="B12" s="5"/>
      <c r="C12" s="8" t="s">
        <v>5</v>
      </c>
      <c r="D12" s="6" t="s">
        <v>15</v>
      </c>
      <c r="E12" s="17">
        <v>-455000</v>
      </c>
      <c r="F12" s="17">
        <v>-550000</v>
      </c>
    </row>
    <row r="13" spans="1:6" x14ac:dyDescent="0.35">
      <c r="A13" s="7">
        <v>126</v>
      </c>
      <c r="B13" s="5"/>
      <c r="C13" s="8" t="s">
        <v>7</v>
      </c>
      <c r="D13" s="6" t="s">
        <v>16</v>
      </c>
      <c r="E13" s="17">
        <v>155</v>
      </c>
      <c r="F13" s="17">
        <v>155</v>
      </c>
    </row>
    <row r="14" spans="1:6" x14ac:dyDescent="0.35">
      <c r="A14" s="7">
        <v>127</v>
      </c>
      <c r="B14" s="5"/>
      <c r="C14" s="8" t="s">
        <v>9</v>
      </c>
      <c r="D14" s="6" t="s">
        <v>17</v>
      </c>
      <c r="E14" s="17">
        <v>0</v>
      </c>
      <c r="F14" s="17">
        <v>67061.75</v>
      </c>
    </row>
    <row r="15" spans="1:6" x14ac:dyDescent="0.35">
      <c r="A15" s="7">
        <v>128</v>
      </c>
      <c r="B15" s="5"/>
      <c r="C15" s="8" t="s">
        <v>18</v>
      </c>
      <c r="D15" s="6" t="s">
        <v>19</v>
      </c>
      <c r="E15" s="17">
        <v>171864.25</v>
      </c>
      <c r="F15" s="17">
        <v>171864.25</v>
      </c>
    </row>
    <row r="16" spans="1:6" x14ac:dyDescent="0.35">
      <c r="A16" s="7">
        <v>129</v>
      </c>
      <c r="B16" s="5"/>
      <c r="C16" s="8" t="s">
        <v>20</v>
      </c>
      <c r="D16" s="6" t="s">
        <v>21</v>
      </c>
      <c r="E16" s="17">
        <v>-50705.625</v>
      </c>
      <c r="F16" s="17">
        <v>-50705.625</v>
      </c>
    </row>
    <row r="17" spans="1:6" x14ac:dyDescent="0.35">
      <c r="A17" s="7">
        <v>15</v>
      </c>
      <c r="B17" s="5" t="s">
        <v>23</v>
      </c>
      <c r="C17" s="5" t="s">
        <v>24</v>
      </c>
      <c r="D17" s="6"/>
      <c r="E17" s="15">
        <f>SUM(E18:E19)</f>
        <v>731693.65</v>
      </c>
      <c r="F17" s="15">
        <f>SUM(F18:F19)</f>
        <v>3100989.9249999998</v>
      </c>
    </row>
    <row r="18" spans="1:6" x14ac:dyDescent="0.35">
      <c r="A18" s="7">
        <v>150</v>
      </c>
      <c r="B18" s="5"/>
      <c r="C18" s="8" t="s">
        <v>2</v>
      </c>
      <c r="D18" s="6" t="s">
        <v>25</v>
      </c>
      <c r="E18" s="16">
        <v>550000</v>
      </c>
      <c r="F18" s="16">
        <v>854000</v>
      </c>
    </row>
    <row r="19" spans="1:6" x14ac:dyDescent="0.35">
      <c r="A19" s="7">
        <v>159</v>
      </c>
      <c r="B19" s="5"/>
      <c r="C19" s="8" t="s">
        <v>20</v>
      </c>
      <c r="D19" s="6" t="s">
        <v>26</v>
      </c>
      <c r="E19" s="17">
        <v>181693.65000000002</v>
      </c>
      <c r="F19" s="17">
        <v>2246989.9249999998</v>
      </c>
    </row>
    <row r="20" spans="1:6" x14ac:dyDescent="0.35">
      <c r="A20" s="4">
        <v>18</v>
      </c>
      <c r="B20" s="5" t="s">
        <v>27</v>
      </c>
      <c r="C20" s="5" t="s">
        <v>28</v>
      </c>
      <c r="D20" s="6"/>
      <c r="E20" s="15">
        <f>SUM(E21:E21)</f>
        <v>0</v>
      </c>
      <c r="F20" s="15">
        <f>SUM(F21:F21)</f>
        <v>729670.47500000009</v>
      </c>
    </row>
    <row r="21" spans="1:6" x14ac:dyDescent="0.35">
      <c r="A21" s="7">
        <v>180</v>
      </c>
      <c r="B21" s="5"/>
      <c r="C21" s="8" t="s">
        <v>2</v>
      </c>
      <c r="D21" s="6" t="s">
        <v>29</v>
      </c>
      <c r="E21" s="16"/>
      <c r="F21" s="16">
        <v>729670.47500000009</v>
      </c>
    </row>
    <row r="22" spans="1:6" x14ac:dyDescent="0.35">
      <c r="A22" s="4">
        <v>19</v>
      </c>
      <c r="B22" s="5" t="s">
        <v>30</v>
      </c>
      <c r="C22" s="5" t="s">
        <v>31</v>
      </c>
      <c r="D22" s="6"/>
      <c r="E22" s="15">
        <f>SUM(E23:E23)</f>
        <v>957522.10000000009</v>
      </c>
      <c r="F22" s="15">
        <f>SUM(F23:F23)</f>
        <v>165886.30000000002</v>
      </c>
    </row>
    <row r="23" spans="1:6" x14ac:dyDescent="0.35">
      <c r="A23" s="7">
        <v>190</v>
      </c>
      <c r="B23" s="5"/>
      <c r="C23" s="8" t="s">
        <v>2</v>
      </c>
      <c r="D23" s="6" t="s">
        <v>32</v>
      </c>
      <c r="E23" s="16">
        <v>957522.10000000009</v>
      </c>
      <c r="F23" s="16">
        <v>165886.30000000002</v>
      </c>
    </row>
    <row r="24" spans="1:6" x14ac:dyDescent="0.35">
      <c r="A24" s="4">
        <v>2</v>
      </c>
      <c r="B24" s="5" t="s">
        <v>33</v>
      </c>
      <c r="C24" s="5"/>
      <c r="D24" s="6"/>
      <c r="E24" s="9" t="s">
        <v>47</v>
      </c>
      <c r="F24" s="9" t="s">
        <v>47</v>
      </c>
    </row>
    <row r="25" spans="1:6" x14ac:dyDescent="0.35">
      <c r="A25" s="4">
        <v>22</v>
      </c>
      <c r="B25" s="5" t="s">
        <v>0</v>
      </c>
      <c r="C25" s="5" t="s">
        <v>12</v>
      </c>
      <c r="D25" s="6"/>
      <c r="E25" s="15">
        <f>SUM(E26:E26)</f>
        <v>64961.450000000004</v>
      </c>
      <c r="F25" s="15">
        <f>SUM(F26:F26)</f>
        <v>64961.450000000004</v>
      </c>
    </row>
    <row r="26" spans="1:6" x14ac:dyDescent="0.35">
      <c r="A26" s="7">
        <v>226</v>
      </c>
      <c r="B26" s="5"/>
      <c r="C26" s="8" t="s">
        <v>34</v>
      </c>
      <c r="D26" s="6" t="s">
        <v>16</v>
      </c>
      <c r="E26" s="17">
        <v>64961.450000000004</v>
      </c>
      <c r="F26" s="17">
        <v>64961.450000000004</v>
      </c>
    </row>
    <row r="27" spans="1:6" x14ac:dyDescent="0.35">
      <c r="A27" s="4">
        <v>30</v>
      </c>
      <c r="B27" s="5" t="s">
        <v>0</v>
      </c>
      <c r="C27" s="10" t="s">
        <v>37</v>
      </c>
      <c r="D27" s="11"/>
      <c r="E27" s="15">
        <v>0</v>
      </c>
      <c r="F27" s="15">
        <v>0</v>
      </c>
    </row>
    <row r="28" spans="1:6" x14ac:dyDescent="0.35">
      <c r="A28" s="4">
        <v>32</v>
      </c>
      <c r="B28" s="5" t="s">
        <v>38</v>
      </c>
      <c r="C28" s="10" t="s">
        <v>39</v>
      </c>
      <c r="D28" s="6"/>
      <c r="E28" s="15">
        <f>SUM(E29:E31)</f>
        <v>5176853.8999999994</v>
      </c>
      <c r="F28" s="15">
        <f>SUM(F29:F31)</f>
        <v>7847277.2750000004</v>
      </c>
    </row>
    <row r="29" spans="1:6" x14ac:dyDescent="0.35">
      <c r="A29" s="7">
        <v>320</v>
      </c>
      <c r="B29" s="5"/>
      <c r="C29" s="8" t="s">
        <v>2</v>
      </c>
      <c r="D29" s="6" t="s">
        <v>40</v>
      </c>
      <c r="E29" s="16">
        <f>5171015.3-500</f>
        <v>5170515.3</v>
      </c>
      <c r="F29" s="16">
        <f>5583258.275-600</f>
        <v>5582658.2750000004</v>
      </c>
    </row>
    <row r="30" spans="1:6" x14ac:dyDescent="0.35">
      <c r="A30" s="7">
        <v>321</v>
      </c>
      <c r="B30" s="5"/>
      <c r="C30" s="8" t="s">
        <v>3</v>
      </c>
      <c r="D30" s="6" t="s">
        <v>41</v>
      </c>
      <c r="E30" s="17"/>
      <c r="F30" s="17">
        <v>2264619</v>
      </c>
    </row>
    <row r="31" spans="1:6" x14ac:dyDescent="0.35">
      <c r="A31" s="7">
        <v>329</v>
      </c>
      <c r="B31" s="5"/>
      <c r="C31" s="8" t="s">
        <v>35</v>
      </c>
      <c r="D31" s="6" t="s">
        <v>42</v>
      </c>
      <c r="E31" s="16">
        <v>6338.6</v>
      </c>
      <c r="F31" s="16">
        <v>0</v>
      </c>
    </row>
    <row r="32" spans="1:6" x14ac:dyDescent="0.35">
      <c r="A32" s="4">
        <v>34</v>
      </c>
      <c r="B32" s="5" t="s">
        <v>22</v>
      </c>
      <c r="C32" s="10" t="s">
        <v>43</v>
      </c>
      <c r="D32" s="6"/>
      <c r="E32" s="15">
        <f>SUM(E33:E33)</f>
        <v>5283.8250000000007</v>
      </c>
      <c r="F32" s="15">
        <f>SUM(F33:F33)</f>
        <v>28535.65</v>
      </c>
    </row>
    <row r="33" spans="1:6" x14ac:dyDescent="0.35">
      <c r="A33" s="7">
        <v>340</v>
      </c>
      <c r="B33" s="5"/>
      <c r="C33" s="10" t="s">
        <v>36</v>
      </c>
      <c r="D33" s="6" t="s">
        <v>44</v>
      </c>
      <c r="E33" s="17">
        <v>5283.8250000000007</v>
      </c>
      <c r="F33" s="17">
        <v>28535.65</v>
      </c>
    </row>
    <row r="34" spans="1:6" x14ac:dyDescent="0.35">
      <c r="A34" s="4"/>
      <c r="B34" s="5"/>
      <c r="C34" s="4"/>
      <c r="D34" s="5"/>
      <c r="E34" s="18"/>
      <c r="F34" s="18"/>
    </row>
    <row r="35" spans="1:6" x14ac:dyDescent="0.35">
      <c r="D35" s="12" t="s">
        <v>48</v>
      </c>
      <c r="E35" s="19">
        <f>E5+E8+E10+E11+E14-E33</f>
        <v>2654558.4</v>
      </c>
      <c r="F35" s="19">
        <f>F5+F8+F10+F11+F14-F33</f>
        <v>2527574.5500000003</v>
      </c>
    </row>
    <row r="36" spans="1:6" x14ac:dyDescent="0.35">
      <c r="D36" s="12" t="s">
        <v>49</v>
      </c>
      <c r="E36" s="19">
        <f>SUM(E18)</f>
        <v>550000</v>
      </c>
      <c r="F36" s="19">
        <f>SUM(F18)</f>
        <v>854000</v>
      </c>
    </row>
    <row r="37" spans="1:6" x14ac:dyDescent="0.35">
      <c r="D37" s="12" t="s">
        <v>50</v>
      </c>
      <c r="E37" s="19">
        <f>+E29+E30+E31-E19-E7-E21</f>
        <v>4995660.2499999991</v>
      </c>
      <c r="F37" s="19">
        <f>+F29+F30+F31-F19-F7-F21</f>
        <v>4871216.875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2025-05-19T07:55:02Z</dcterms:created>
  <dcterms:modified xsi:type="dcterms:W3CDTF">2025-05-19T08:24:36Z</dcterms:modified>
</cp:coreProperties>
</file>