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38bb37eda686e76e/BİLGİSAYARIM/Excel Reels/İterasyon İşlemleri/"/>
    </mc:Choice>
  </mc:AlternateContent>
  <xr:revisionPtr revIDLastSave="60" documentId="8_{DF331633-DB48-40FD-BC66-D7BB9F135FC7}" xr6:coauthVersionLast="47" xr6:coauthVersionMax="47" xr10:uidLastSave="{773ADC81-6B0E-4DB5-8F0F-75B2F84EF24B}"/>
  <bookViews>
    <workbookView xWindow="-120" yWindow="-120" windowWidth="29040" windowHeight="15840" xr2:uid="{AA991890-BC32-412A-AB3C-66C1F8554EB0}"/>
  </bookViews>
  <sheets>
    <sheet name="soru" sheetId="1" r:id="rId1"/>
    <sheet name="çözüm" sheetId="2" r:id="rId2"/>
  </sheets>
  <calcPr calcId="191029" iterate="1"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G19" i="1"/>
  <c r="G17" i="1"/>
  <c r="G15" i="1"/>
  <c r="G29" i="2"/>
  <c r="G17" i="2"/>
  <c r="G15" i="2" l="1"/>
  <c r="G19" i="2" s="1"/>
  <c r="K17" i="2"/>
  <c r="J17" i="2"/>
  <c r="I17" i="2"/>
  <c r="H17" i="2"/>
  <c r="K15" i="2"/>
  <c r="J15" i="2"/>
  <c r="I15" i="2"/>
  <c r="H15" i="2"/>
  <c r="K17" i="1"/>
  <c r="J17" i="1"/>
  <c r="I17" i="1"/>
  <c r="H17" i="1"/>
  <c r="K15" i="1"/>
  <c r="J15" i="1"/>
  <c r="I15" i="1"/>
  <c r="H15" i="1"/>
  <c r="H19" i="2" l="1"/>
  <c r="J19" i="2"/>
  <c r="I19" i="2"/>
  <c r="K19" i="2"/>
  <c r="H19" i="1"/>
  <c r="I19" i="1"/>
  <c r="K19" i="1"/>
  <c r="J19" i="1"/>
  <c r="G21" i="2"/>
  <c r="H21" i="2"/>
  <c r="I21" i="2"/>
  <c r="J21" i="2"/>
  <c r="K21" i="2"/>
  <c r="G22" i="2"/>
  <c r="H22" i="2"/>
  <c r="I22" i="2"/>
  <c r="J22" i="2"/>
  <c r="K22" i="2"/>
  <c r="G23" i="2"/>
  <c r="H23" i="2"/>
  <c r="I23" i="2"/>
  <c r="J23" i="2"/>
  <c r="K23" i="2"/>
  <c r="G25" i="2"/>
  <c r="H25" i="2"/>
  <c r="I25" i="2"/>
  <c r="J25" i="2"/>
  <c r="K25" i="2"/>
  <c r="G27" i="2"/>
  <c r="H27" i="2"/>
  <c r="I27" i="2"/>
  <c r="J27" i="2"/>
  <c r="K27" i="2"/>
  <c r="H29" i="2"/>
  <c r="I29" i="2"/>
  <c r="J29" i="2"/>
  <c r="K29" i="2"/>
  <c r="G30" i="2"/>
  <c r="H30" i="2"/>
  <c r="I30" i="2"/>
  <c r="J30" i="2"/>
  <c r="K30" i="2"/>
  <c r="G21" i="1"/>
  <c r="H21" i="1"/>
  <c r="I21" i="1"/>
  <c r="J21" i="1"/>
  <c r="K21" i="1"/>
  <c r="G22" i="1"/>
  <c r="H22" i="1"/>
  <c r="I22" i="1"/>
  <c r="J22" i="1"/>
  <c r="K22" i="1"/>
  <c r="G23" i="1"/>
  <c r="H23" i="1"/>
  <c r="I23" i="1"/>
  <c r="J23" i="1"/>
  <c r="K23" i="1"/>
  <c r="G25" i="1"/>
  <c r="H25" i="1"/>
  <c r="I25" i="1"/>
  <c r="J25" i="1"/>
  <c r="K25" i="1"/>
  <c r="G27" i="1"/>
  <c r="H27" i="1"/>
  <c r="I27" i="1"/>
  <c r="J27" i="1"/>
  <c r="K27" i="1"/>
  <c r="H29" i="1"/>
  <c r="I29" i="1"/>
  <c r="J29" i="1"/>
  <c r="K29" i="1"/>
  <c r="G30" i="1"/>
  <c r="H30" i="1"/>
  <c r="I30" i="1"/>
  <c r="J30" i="1"/>
  <c r="K30" i="1"/>
</calcChain>
</file>

<file path=xl/sharedStrings.xml><?xml version="1.0" encoding="utf-8"?>
<sst xmlns="http://schemas.openxmlformats.org/spreadsheetml/2006/main" count="45" uniqueCount="24">
  <si>
    <t>Varsayımlar</t>
  </si>
  <si>
    <t>Vergi Oranı</t>
  </si>
  <si>
    <t>Borçlanma Faiz Oranı:</t>
  </si>
  <si>
    <t>Başlangıç Borç Bakiyesi:</t>
  </si>
  <si>
    <t>Tahminler</t>
  </si>
  <si>
    <t>Income Statement</t>
  </si>
  <si>
    <t>Yıl 1</t>
  </si>
  <si>
    <t>Yıl 2</t>
  </si>
  <si>
    <t>Yıl 3</t>
  </si>
  <si>
    <t>Yıl 4</t>
  </si>
  <si>
    <t>Yıl 5</t>
  </si>
  <si>
    <t>Net Satışlar</t>
  </si>
  <si>
    <t>Satışların Maliyeti</t>
  </si>
  <si>
    <t>Brüt Kar</t>
  </si>
  <si>
    <t>Faaliyet Giderleri</t>
  </si>
  <si>
    <t>Faaliyet Karı</t>
  </si>
  <si>
    <t>Faiz Gelir/Giderleri</t>
  </si>
  <si>
    <t>Vergi Öncesi Kar</t>
  </si>
  <si>
    <t>Vergi Karşılığı</t>
  </si>
  <si>
    <t>Net Kar</t>
  </si>
  <si>
    <t>Serbest Nakit Akışı</t>
  </si>
  <si>
    <t>Dönem Başı Borç</t>
  </si>
  <si>
    <t>Dönem Sonu Borç</t>
  </si>
  <si>
    <t>Gelir Tablosu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</si>
</sst>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0.0%\)"/>
    <numFmt numFmtId="165" formatCode="_(&quot;$&quot;* #,##0_);_(&quot;$&quot;* \(#,##0\);_(&quot;$&quot;* &quot;-&quot;_);_(@_)"/>
    <numFmt numFmtId="166" formatCode="yyyy"/>
    <numFmt numFmtId="167" formatCode="&quot;$&quot;#,##0_);[Red]\(&quot;$&quot;#,##0\)"/>
    <numFmt numFmtId="168" formatCode="_(* #,##0_);_(* \(#,##0\);_(* &quot;-&quot;_);_(@_)"/>
    <numFmt numFmtId="169" formatCode="_(* #,##0.00_);_(* \(#,##0.00\);_(* &quot;-&quot;??_);_(@_)"/>
    <numFmt numFmtId="170" formatCode="_-[$₺-41F]* #,##0_-;\-[$₺-41F]* #,##0_-;_-[$₺-41F]* &quot;-&quot;??_-;_-@_-"/>
  </numFmts>
  <fonts count="11" x14ac:knownFonts="1">
    <font>
      <sz val="11"/>
      <color theme="1"/>
      <name val="Calibri"/>
      <family val="2"/>
      <charset val="162"/>
      <scheme val="minor"/>
    </font>
    <font>
      <sz val="11"/>
      <color theme="1"/>
      <name val="Calibri"/>
      <family val="2"/>
      <charset val="162"/>
      <scheme val="minor"/>
    </font>
    <font>
      <b/>
      <sz val="11"/>
      <color theme="1"/>
      <name val="Calibri"/>
      <family val="2"/>
      <scheme val="minor"/>
    </font>
    <font>
      <sz val="11"/>
      <color theme="1"/>
      <name val="Calibri"/>
      <family val="2"/>
      <scheme val="minor"/>
    </font>
    <font>
      <sz val="11"/>
      <color rgb="FF0000FF"/>
      <name val="Calibri"/>
      <family val="2"/>
    </font>
    <font>
      <sz val="11"/>
      <color rgb="FF0000FF"/>
      <name val="Calibri"/>
      <family val="2"/>
      <scheme val="minor"/>
    </font>
    <font>
      <b/>
      <sz val="11"/>
      <name val="Calibri"/>
      <family val="2"/>
      <scheme val="minor"/>
    </font>
    <font>
      <b/>
      <u/>
      <sz val="10"/>
      <name val="Arial"/>
      <family val="2"/>
    </font>
    <font>
      <b/>
      <sz val="11"/>
      <color rgb="FF00B050"/>
      <name val="Calibri"/>
      <family val="2"/>
      <scheme val="minor"/>
    </font>
    <font>
      <b/>
      <sz val="11"/>
      <color theme="0"/>
      <name val="Calibri"/>
      <family val="2"/>
      <scheme val="minor"/>
    </font>
    <font>
      <b/>
      <sz val="11"/>
      <color rgb="FF0000FF"/>
      <name val="Calibri"/>
      <family val="2"/>
      <scheme val="minor"/>
    </font>
  </fonts>
  <fills count="3">
    <fill>
      <patternFill patternType="none"/>
    </fill>
    <fill>
      <patternFill patternType="gray125"/>
    </fill>
    <fill>
      <patternFill patternType="solid">
        <fgColor rgb="FFFFFFCC"/>
      </patternFill>
    </fill>
  </fills>
  <borders count="5">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2" borderId="1" applyNumberFormat="0" applyFont="0" applyAlignment="0" applyProtection="0"/>
  </cellStyleXfs>
  <cellXfs count="28">
    <xf numFmtId="0" fontId="0" fillId="0" borderId="0" xfId="0"/>
    <xf numFmtId="0" fontId="2" fillId="0" borderId="0" xfId="0" applyFont="1"/>
    <xf numFmtId="0" fontId="2" fillId="0" borderId="2" xfId="0" applyFont="1" applyBorder="1"/>
    <xf numFmtId="0" fontId="0" fillId="0" borderId="2" xfId="0" applyBorder="1"/>
    <xf numFmtId="0" fontId="3" fillId="0" borderId="0" xfId="0" applyFont="1"/>
    <xf numFmtId="164" fontId="4" fillId="2" borderId="1" xfId="1" applyNumberFormat="1" applyFont="1" applyAlignment="1"/>
    <xf numFmtId="0" fontId="6" fillId="0" borderId="2" xfId="0" applyFont="1" applyBorder="1" applyAlignment="1">
      <alignment horizontal="left"/>
    </xf>
    <xf numFmtId="0" fontId="7" fillId="0" borderId="2" xfId="0" applyFont="1" applyBorder="1" applyAlignment="1">
      <alignment horizontal="left"/>
    </xf>
    <xf numFmtId="166" fontId="6" fillId="0" borderId="3" xfId="0" applyNumberFormat="1" applyFont="1" applyBorder="1" applyAlignment="1">
      <alignment horizontal="center"/>
    </xf>
    <xf numFmtId="0" fontId="8" fillId="0" borderId="0" xfId="0" applyFont="1" applyAlignment="1">
      <alignment horizontal="center"/>
    </xf>
    <xf numFmtId="165" fontId="9" fillId="0" borderId="0" xfId="0" applyNumberFormat="1" applyFont="1"/>
    <xf numFmtId="168" fontId="5" fillId="0" borderId="0" xfId="0" applyNumberFormat="1" applyFont="1"/>
    <xf numFmtId="0" fontId="2" fillId="0" borderId="4" xfId="0" applyFont="1" applyBorder="1" applyAlignment="1">
      <alignment horizontal="left" indent="1"/>
    </xf>
    <xf numFmtId="0" fontId="0" fillId="0" borderId="4" xfId="0" applyBorder="1"/>
    <xf numFmtId="168" fontId="2" fillId="0" borderId="4" xfId="0" applyNumberFormat="1" applyFont="1" applyBorder="1"/>
    <xf numFmtId="167" fontId="2" fillId="0" borderId="0" xfId="0" applyNumberFormat="1" applyFont="1"/>
    <xf numFmtId="0" fontId="2" fillId="0" borderId="0" xfId="0" applyFont="1" applyAlignment="1">
      <alignment horizontal="left" indent="1"/>
    </xf>
    <xf numFmtId="168" fontId="10" fillId="0" borderId="0" xfId="0" applyNumberFormat="1" applyFont="1"/>
    <xf numFmtId="168" fontId="2" fillId="0" borderId="0" xfId="0" applyNumberFormat="1" applyFont="1"/>
    <xf numFmtId="0" fontId="0" fillId="0" borderId="0" xfId="0" applyAlignment="1">
      <alignment horizontal="left"/>
    </xf>
    <xf numFmtId="168" fontId="0" fillId="0" borderId="0" xfId="0" applyNumberFormat="1"/>
    <xf numFmtId="0" fontId="0" fillId="0" borderId="0" xfId="0" applyAlignment="1">
      <alignment horizontal="left" indent="1"/>
    </xf>
    <xf numFmtId="0" fontId="2" fillId="0" borderId="0" xfId="0" applyFont="1" applyAlignment="1">
      <alignment horizontal="left"/>
    </xf>
    <xf numFmtId="169" fontId="0" fillId="0" borderId="0" xfId="0" applyNumberFormat="1"/>
    <xf numFmtId="170" fontId="5" fillId="2" borderId="1" xfId="1" applyNumberFormat="1" applyFont="1" applyAlignment="1">
      <alignment horizontal="center"/>
    </xf>
    <xf numFmtId="170" fontId="10" fillId="0" borderId="0" xfId="0" applyNumberFormat="1" applyFont="1"/>
    <xf numFmtId="170" fontId="2" fillId="0" borderId="0" xfId="0" applyNumberFormat="1" applyFont="1"/>
    <xf numFmtId="0" fontId="2" fillId="0" borderId="2" xfId="0" applyFont="1" applyBorder="1" applyAlignment="1">
      <alignment horizontal="center"/>
    </xf>
  </cellXfs>
  <cellStyles count="2">
    <cellStyle name="Normal" xfId="0" builtinId="0"/>
    <cellStyle name="Not" xfId="1" builtinId="10"/>
  </cellStyles>
  <dxfs count="0"/>
  <tableStyles count="1" defaultTableStyle="TableStyleMedium2" defaultPivotStyle="PivotStyleLight16">
    <tableStyle name="Invisible" pivot="0" table="0" count="0" xr9:uid="{A0C57D1F-5F26-449E-ABB8-0C9DE2E3872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13</xdr:col>
      <xdr:colOff>213360</xdr:colOff>
      <xdr:row>9</xdr:row>
      <xdr:rowOff>167640</xdr:rowOff>
    </xdr:from>
    <xdr:to>
      <xdr:col>20</xdr:col>
      <xdr:colOff>381000</xdr:colOff>
      <xdr:row>23</xdr:row>
      <xdr:rowOff>167640</xdr:rowOff>
    </xdr:to>
    <xdr:sp macro="" textlink="">
      <xdr:nvSpPr>
        <xdr:cNvPr id="2" name="Dikdörtgen: Köşeleri Yuvarlatılmış 1">
          <a:extLst>
            <a:ext uri="{FF2B5EF4-FFF2-40B4-BE49-F238E27FC236}">
              <a16:creationId xmlns:a16="http://schemas.microsoft.com/office/drawing/2014/main" id="{022A9C56-76CD-48B5-8802-BA0B2F7FC0CD}"/>
            </a:ext>
          </a:extLst>
        </xdr:cNvPr>
        <xdr:cNvSpPr/>
      </xdr:nvSpPr>
      <xdr:spPr>
        <a:xfrm>
          <a:off x="7825740" y="1813560"/>
          <a:ext cx="4434840" cy="2560320"/>
        </a:xfrm>
        <a:prstGeom prst="roundRect">
          <a:avLst>
            <a:gd name="adj" fmla="val 446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100"/>
            <a:t>Yandaki tabloda bir şirketin finansal borçları ile ilgili yaptığı tahminler yer almaktadır. Şirketin net karının tamamı finansal borç ödemesine gidecek olup bu çerçevede</a:t>
          </a:r>
          <a:r>
            <a:rPr lang="tr-TR" sz="1100" baseline="0"/>
            <a:t> net kar tutarı, şirketin finansal borç tutarını etkilemektedir. Finansal borç tutarı ise şirketin ödeyeceği faiz tutarına temel teşkil etmektedir. Oluşan faiz ödemeleri ise yeniden net karı etkilemekte olup bu çerçevede bir kısır döngü oluşmaktadır. </a:t>
          </a:r>
        </a:p>
        <a:p>
          <a:pPr algn="l"/>
          <a:r>
            <a:rPr lang="tr-TR" sz="1100" baseline="0"/>
            <a:t>Bu tabloda yer alan faiz gelir/gider satırını hesaplayın ve iterasyon ayarlarını kullanarak döngüsel problem oluşmasını engelleyin.</a:t>
          </a:r>
          <a:r>
            <a:rPr lang="tr-TR" sz="1100"/>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EC72-E237-49A9-A86B-4A1FA92D9835}">
  <dimension ref="B2:K32"/>
  <sheetViews>
    <sheetView showGridLines="0" tabSelected="1" workbookViewId="0">
      <selection activeCell="I26" sqref="I26"/>
    </sheetView>
  </sheetViews>
  <sheetFormatPr defaultRowHeight="15" x14ac:dyDescent="0.25"/>
  <cols>
    <col min="1" max="2" width="2.7109375" customWidth="1"/>
    <col min="6" max="6" width="9.140625" customWidth="1"/>
    <col min="7" max="7" width="10.28515625" customWidth="1"/>
    <col min="8" max="11" width="10.42578125" bestFit="1" customWidth="1"/>
  </cols>
  <sheetData>
    <row r="2" spans="2:11" x14ac:dyDescent="0.25">
      <c r="B2" s="1"/>
    </row>
    <row r="5" spans="2:11" x14ac:dyDescent="0.25">
      <c r="B5" s="2" t="s">
        <v>0</v>
      </c>
      <c r="C5" s="3"/>
      <c r="D5" s="3"/>
      <c r="E5" s="3"/>
      <c r="F5" s="3"/>
      <c r="G5" s="3"/>
      <c r="H5" s="3"/>
      <c r="I5" s="3"/>
      <c r="J5" s="3"/>
      <c r="K5" s="3"/>
    </row>
    <row r="6" spans="2:11" x14ac:dyDescent="0.25">
      <c r="B6" s="1"/>
    </row>
    <row r="7" spans="2:11" x14ac:dyDescent="0.25">
      <c r="C7" s="4" t="s">
        <v>1</v>
      </c>
      <c r="G7" s="5">
        <v>0.25</v>
      </c>
    </row>
    <row r="8" spans="2:11" x14ac:dyDescent="0.25">
      <c r="C8" t="s">
        <v>2</v>
      </c>
      <c r="G8" s="5">
        <v>0.18</v>
      </c>
    </row>
    <row r="9" spans="2:11" x14ac:dyDescent="0.25">
      <c r="C9" t="s">
        <v>3</v>
      </c>
      <c r="G9" s="24">
        <v>1000</v>
      </c>
    </row>
    <row r="10" spans="2:11" x14ac:dyDescent="0.25">
      <c r="G10" s="27" t="s">
        <v>4</v>
      </c>
      <c r="H10" s="27"/>
      <c r="I10" s="27"/>
      <c r="J10" s="27"/>
      <c r="K10" s="27"/>
    </row>
    <row r="11" spans="2:11" x14ac:dyDescent="0.25">
      <c r="B11" s="6" t="s">
        <v>23</v>
      </c>
      <c r="C11" s="6"/>
      <c r="D11" s="7"/>
      <c r="E11" s="7"/>
      <c r="F11" s="7"/>
      <c r="G11" s="8" t="s">
        <v>6</v>
      </c>
      <c r="H11" s="8" t="s">
        <v>7</v>
      </c>
      <c r="I11" s="8" t="s">
        <v>8</v>
      </c>
      <c r="J11" s="8" t="s">
        <v>9</v>
      </c>
      <c r="K11" s="8" t="s">
        <v>10</v>
      </c>
    </row>
    <row r="12" spans="2:11" x14ac:dyDescent="0.25">
      <c r="K12" s="9"/>
    </row>
    <row r="13" spans="2:11" x14ac:dyDescent="0.25">
      <c r="C13" s="1" t="s">
        <v>11</v>
      </c>
      <c r="F13" s="10">
        <v>1334.723</v>
      </c>
      <c r="G13" s="25">
        <v>2000</v>
      </c>
      <c r="H13" s="25">
        <v>2150</v>
      </c>
      <c r="I13" s="25">
        <v>2350</v>
      </c>
      <c r="J13" s="25">
        <v>2550</v>
      </c>
      <c r="K13" s="25">
        <v>2675</v>
      </c>
    </row>
    <row r="14" spans="2:11" x14ac:dyDescent="0.25">
      <c r="C14" t="s">
        <v>12</v>
      </c>
      <c r="G14" s="11">
        <v>1000</v>
      </c>
      <c r="H14" s="11">
        <v>1075</v>
      </c>
      <c r="I14" s="11">
        <v>1151.5</v>
      </c>
      <c r="J14" s="11">
        <v>1249.5</v>
      </c>
      <c r="K14" s="11">
        <v>1284</v>
      </c>
    </row>
    <row r="15" spans="2:11" x14ac:dyDescent="0.25">
      <c r="C15" s="12" t="s">
        <v>13</v>
      </c>
      <c r="D15" s="13"/>
      <c r="E15" s="13"/>
      <c r="F15" s="13"/>
      <c r="G15" s="14">
        <f>+G13-G14</f>
        <v>1000</v>
      </c>
      <c r="H15" s="14">
        <f>+H13-H14</f>
        <v>1075</v>
      </c>
      <c r="I15" s="14">
        <f>+I13-I14</f>
        <v>1198.5</v>
      </c>
      <c r="J15" s="14">
        <f>+J13-J14</f>
        <v>1300.5</v>
      </c>
      <c r="K15" s="14">
        <f>+K13-K14</f>
        <v>1391</v>
      </c>
    </row>
    <row r="16" spans="2:11" x14ac:dyDescent="0.25">
      <c r="C16" s="16"/>
      <c r="G16" s="15"/>
      <c r="H16" s="15"/>
      <c r="I16" s="15"/>
      <c r="J16" s="15"/>
      <c r="K16" s="15"/>
    </row>
    <row r="17" spans="3:11" x14ac:dyDescent="0.25">
      <c r="C17" s="16" t="s">
        <v>14</v>
      </c>
      <c r="G17" s="17">
        <f>+G13*0.4</f>
        <v>800</v>
      </c>
      <c r="H17" s="17">
        <f t="shared" ref="H17:K17" si="0">+H13*0.4</f>
        <v>860</v>
      </c>
      <c r="I17" s="17">
        <f t="shared" si="0"/>
        <v>940</v>
      </c>
      <c r="J17" s="17">
        <f t="shared" si="0"/>
        <v>1020</v>
      </c>
      <c r="K17" s="17">
        <f t="shared" si="0"/>
        <v>1070</v>
      </c>
    </row>
    <row r="18" spans="3:11" x14ac:dyDescent="0.25">
      <c r="C18" s="16"/>
      <c r="G18" s="17"/>
      <c r="H18" s="17"/>
      <c r="I18" s="17"/>
      <c r="J18" s="17"/>
      <c r="K18" s="17"/>
    </row>
    <row r="19" spans="3:11" x14ac:dyDescent="0.25">
      <c r="C19" s="16" t="s">
        <v>15</v>
      </c>
      <c r="G19" s="18">
        <f>+G15-G17</f>
        <v>200</v>
      </c>
      <c r="H19" s="18">
        <f>+H15-H17</f>
        <v>215</v>
      </c>
      <c r="I19" s="18">
        <f>+I15-I17</f>
        <v>258.5</v>
      </c>
      <c r="J19" s="18">
        <f>+J15-J17</f>
        <v>280.5</v>
      </c>
      <c r="K19" s="18">
        <f>+K15-K17</f>
        <v>321</v>
      </c>
    </row>
    <row r="20" spans="3:11" x14ac:dyDescent="0.25">
      <c r="C20" s="16"/>
      <c r="G20" s="15"/>
      <c r="H20" s="15"/>
      <c r="I20" s="15"/>
      <c r="J20" s="15"/>
      <c r="K20" s="15"/>
    </row>
    <row r="21" spans="3:11" x14ac:dyDescent="0.25">
      <c r="C21" s="19" t="s">
        <v>16</v>
      </c>
      <c r="G21" s="20">
        <f ca="1">-AVERAGE(G29:G30)*$G$8</f>
        <v>-178.55227882037525</v>
      </c>
      <c r="H21" s="20">
        <f ca="1">-AVERAGE(H29:H30)*$G$8</f>
        <v>-174.36145591499346</v>
      </c>
      <c r="I21" s="20">
        <f ca="1">-AVERAGE(I29:I30)*$G$8</f>
        <v>-165.32933424783684</v>
      </c>
      <c r="J21" s="20">
        <f ca="1">-AVERAGE(J29:J30)*$G$8</f>
        <v>-150.24832602854156</v>
      </c>
      <c r="K21" s="20">
        <f ca="1">-AVERAGE(K29:K30)*$G$8</f>
        <v>-128.45986253944864</v>
      </c>
    </row>
    <row r="22" spans="3:11" x14ac:dyDescent="0.25">
      <c r="C22" s="12" t="s">
        <v>17</v>
      </c>
      <c r="D22" s="13"/>
      <c r="E22" s="13"/>
      <c r="F22" s="13"/>
      <c r="G22" s="14">
        <f ca="1">+G19+G21</f>
        <v>21.44772117962475</v>
      </c>
      <c r="H22" s="14">
        <f ca="1">+H19+H21</f>
        <v>40.638544085006544</v>
      </c>
      <c r="I22" s="14">
        <f ca="1">+I19+I21</f>
        <v>93.17066575216316</v>
      </c>
      <c r="J22" s="14">
        <f ca="1">+J19+J21</f>
        <v>130.25167397145844</v>
      </c>
      <c r="K22" s="14">
        <f ca="1">+K19+K21</f>
        <v>192.54013746055136</v>
      </c>
    </row>
    <row r="23" spans="3:11" x14ac:dyDescent="0.25">
      <c r="C23" s="19" t="s">
        <v>18</v>
      </c>
      <c r="G23" s="20">
        <f ca="1">-G22*$G$7</f>
        <v>-5.3619302949061876</v>
      </c>
      <c r="H23" s="20">
        <f ca="1">-H22*$G$7</f>
        <v>-10.159636021251636</v>
      </c>
      <c r="I23" s="20">
        <f ca="1">-I22*$G$7</f>
        <v>-23.29266643804079</v>
      </c>
      <c r="J23" s="20">
        <f ca="1">-J22*$G$7</f>
        <v>-32.562918492864611</v>
      </c>
      <c r="K23" s="20">
        <f ca="1">-K22*$G$7</f>
        <v>-48.135034365137841</v>
      </c>
    </row>
    <row r="24" spans="3:11" x14ac:dyDescent="0.25">
      <c r="C24" s="21"/>
    </row>
    <row r="25" spans="3:11" x14ac:dyDescent="0.25">
      <c r="C25" s="22" t="s">
        <v>19</v>
      </c>
      <c r="G25" s="26">
        <f ca="1">+G22+G23</f>
        <v>16.085790884718563</v>
      </c>
      <c r="H25" s="26">
        <f ca="1">+H22+H23</f>
        <v>30.478908063754908</v>
      </c>
      <c r="I25" s="26">
        <f ca="1">+I22+I23</f>
        <v>69.877999314122377</v>
      </c>
      <c r="J25" s="26">
        <f ca="1">+J22+J23</f>
        <v>97.688755478593833</v>
      </c>
      <c r="K25" s="26">
        <f ca="1">+K22+K23</f>
        <v>144.40510309541352</v>
      </c>
    </row>
    <row r="27" spans="3:11" x14ac:dyDescent="0.25">
      <c r="C27" s="1" t="s">
        <v>20</v>
      </c>
      <c r="G27" s="26">
        <f ca="1">G25</f>
        <v>16.085790884718563</v>
      </c>
      <c r="H27" s="26">
        <f ca="1">H25</f>
        <v>30.478908063754908</v>
      </c>
      <c r="I27" s="26">
        <f ca="1">I25</f>
        <v>69.877999314122377</v>
      </c>
      <c r="J27" s="26">
        <f t="shared" ref="H27:K27" ca="1" si="1">J25</f>
        <v>97.688755478593833</v>
      </c>
      <c r="K27" s="26">
        <f t="shared" ca="1" si="1"/>
        <v>144.40510309541352</v>
      </c>
    </row>
    <row r="29" spans="3:11" x14ac:dyDescent="0.25">
      <c r="C29" t="s">
        <v>21</v>
      </c>
      <c r="G29" s="20">
        <f>+$G$9</f>
        <v>1000</v>
      </c>
      <c r="H29" s="20">
        <f ca="1">+G30</f>
        <v>983.91420911528087</v>
      </c>
      <c r="I29" s="20">
        <f ca="1">+H30</f>
        <v>953.4353010513214</v>
      </c>
      <c r="J29" s="20">
        <f ca="1">+I30</f>
        <v>883.55730170520894</v>
      </c>
      <c r="K29" s="20">
        <f ca="1">+J30</f>
        <v>785.86854345130223</v>
      </c>
    </row>
    <row r="30" spans="3:11" x14ac:dyDescent="0.25">
      <c r="C30" t="s">
        <v>22</v>
      </c>
      <c r="G30" s="20">
        <f ca="1">+G29-G27</f>
        <v>983.91420911528144</v>
      </c>
      <c r="H30" s="20">
        <f ca="1">+H29-H27</f>
        <v>953.43530105152593</v>
      </c>
      <c r="I30" s="20">
        <f ca="1">+I29-I27</f>
        <v>883.55730173719905</v>
      </c>
      <c r="J30" s="20">
        <f ca="1">+J29-J27</f>
        <v>785.86854622661508</v>
      </c>
      <c r="K30" s="20">
        <f ca="1">+K29-K27</f>
        <v>641.46344035588868</v>
      </c>
    </row>
    <row r="32" spans="3:11" x14ac:dyDescent="0.25">
      <c r="G32" s="23"/>
      <c r="H32" s="23"/>
      <c r="I32" s="23"/>
      <c r="J32" s="23"/>
      <c r="K32" s="23"/>
    </row>
  </sheetData>
  <mergeCells count="1">
    <mergeCell ref="G10:K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4B9F-4929-4EAC-828D-2F176B273A15}">
  <dimension ref="B2:K32"/>
  <sheetViews>
    <sheetView showGridLines="0" topLeftCell="A6" workbookViewId="0">
      <selection activeCell="G17" sqref="G17"/>
    </sheetView>
  </sheetViews>
  <sheetFormatPr defaultRowHeight="15" x14ac:dyDescent="0.25"/>
  <cols>
    <col min="1" max="2" width="2.7109375" customWidth="1"/>
    <col min="6" max="6" width="9.140625" customWidth="1"/>
    <col min="7" max="7" width="10.28515625" customWidth="1"/>
    <col min="8" max="11" width="10.42578125" bestFit="1" customWidth="1"/>
  </cols>
  <sheetData>
    <row r="2" spans="2:11" x14ac:dyDescent="0.25">
      <c r="B2" s="1"/>
    </row>
    <row r="5" spans="2:11" x14ac:dyDescent="0.25">
      <c r="B5" s="2"/>
      <c r="C5" s="3"/>
      <c r="D5" s="3"/>
      <c r="E5" s="3"/>
      <c r="F5" s="3"/>
      <c r="G5" s="3"/>
      <c r="H5" s="3"/>
      <c r="I5" s="3"/>
      <c r="J5" s="3"/>
      <c r="K5" s="3"/>
    </row>
    <row r="6" spans="2:11" x14ac:dyDescent="0.25">
      <c r="B6" s="1"/>
    </row>
    <row r="7" spans="2:11" x14ac:dyDescent="0.25">
      <c r="C7" s="4" t="s">
        <v>1</v>
      </c>
      <c r="G7" s="5">
        <v>0.2</v>
      </c>
    </row>
    <row r="8" spans="2:11" x14ac:dyDescent="0.25">
      <c r="C8" t="s">
        <v>2</v>
      </c>
      <c r="G8" s="5">
        <v>0.18</v>
      </c>
    </row>
    <row r="9" spans="2:11" x14ac:dyDescent="0.25">
      <c r="C9" t="s">
        <v>3</v>
      </c>
      <c r="G9" s="24">
        <v>1000</v>
      </c>
    </row>
    <row r="10" spans="2:11" x14ac:dyDescent="0.25">
      <c r="G10" s="27" t="s">
        <v>4</v>
      </c>
      <c r="H10" s="27"/>
      <c r="I10" s="27"/>
      <c r="J10" s="27"/>
      <c r="K10" s="27"/>
    </row>
    <row r="11" spans="2:11" x14ac:dyDescent="0.25">
      <c r="B11" s="6" t="s">
        <v>5</v>
      </c>
      <c r="C11" s="6"/>
      <c r="D11" s="7"/>
      <c r="E11" s="7"/>
      <c r="F11" s="7"/>
      <c r="G11" s="8" t="s">
        <v>6</v>
      </c>
      <c r="H11" s="8" t="s">
        <v>7</v>
      </c>
      <c r="I11" s="8" t="s">
        <v>8</v>
      </c>
      <c r="J11" s="8" t="s">
        <v>9</v>
      </c>
      <c r="K11" s="8" t="s">
        <v>10</v>
      </c>
    </row>
    <row r="12" spans="2:11" x14ac:dyDescent="0.25">
      <c r="K12" s="9"/>
    </row>
    <row r="13" spans="2:11" x14ac:dyDescent="0.25">
      <c r="C13" s="1" t="s">
        <v>11</v>
      </c>
      <c r="F13" s="10">
        <v>1334.723</v>
      </c>
      <c r="G13" s="25">
        <v>2000</v>
      </c>
      <c r="H13" s="25">
        <v>2150</v>
      </c>
      <c r="I13" s="25">
        <v>2350</v>
      </c>
      <c r="J13" s="25">
        <v>2550</v>
      </c>
      <c r="K13" s="25">
        <v>2675</v>
      </c>
    </row>
    <row r="14" spans="2:11" x14ac:dyDescent="0.25">
      <c r="C14" t="s">
        <v>12</v>
      </c>
      <c r="G14" s="11">
        <v>1000</v>
      </c>
      <c r="H14" s="11">
        <v>1075</v>
      </c>
      <c r="I14" s="11">
        <v>1151.5</v>
      </c>
      <c r="J14" s="11">
        <v>1249.5</v>
      </c>
      <c r="K14" s="11">
        <v>1284</v>
      </c>
    </row>
    <row r="15" spans="2:11" x14ac:dyDescent="0.25">
      <c r="C15" s="12" t="s">
        <v>13</v>
      </c>
      <c r="D15" s="13"/>
      <c r="E15" s="13"/>
      <c r="F15" s="13"/>
      <c r="G15" s="14">
        <f>+G13-G14</f>
        <v>1000</v>
      </c>
      <c r="H15" s="14">
        <f>+H13-H14</f>
        <v>1075</v>
      </c>
      <c r="I15" s="14">
        <f>+I13-I14</f>
        <v>1198.5</v>
      </c>
      <c r="J15" s="14">
        <f>+J13-J14</f>
        <v>1300.5</v>
      </c>
      <c r="K15" s="14">
        <f>+K13-K14</f>
        <v>1391</v>
      </c>
    </row>
    <row r="16" spans="2:11" x14ac:dyDescent="0.25">
      <c r="C16" s="16"/>
      <c r="G16" s="15"/>
      <c r="H16" s="15"/>
      <c r="I16" s="15"/>
      <c r="J16" s="15"/>
      <c r="K16" s="15"/>
    </row>
    <row r="17" spans="3:11" x14ac:dyDescent="0.25">
      <c r="C17" s="16" t="s">
        <v>14</v>
      </c>
      <c r="G17" s="17">
        <f>+G13*0.4</f>
        <v>800</v>
      </c>
      <c r="H17" s="17">
        <f t="shared" ref="H17:K17" si="0">+H13*0.4</f>
        <v>860</v>
      </c>
      <c r="I17" s="17">
        <f t="shared" si="0"/>
        <v>940</v>
      </c>
      <c r="J17" s="17">
        <f t="shared" si="0"/>
        <v>1020</v>
      </c>
      <c r="K17" s="17">
        <f t="shared" si="0"/>
        <v>1070</v>
      </c>
    </row>
    <row r="18" spans="3:11" x14ac:dyDescent="0.25">
      <c r="C18" s="16"/>
      <c r="G18" s="17"/>
      <c r="H18" s="17"/>
      <c r="I18" s="17"/>
      <c r="J18" s="17"/>
      <c r="K18" s="17"/>
    </row>
    <row r="19" spans="3:11" x14ac:dyDescent="0.25">
      <c r="C19" s="16" t="s">
        <v>15</v>
      </c>
      <c r="G19" s="18">
        <f>+G15-G17</f>
        <v>200</v>
      </c>
      <c r="H19" s="18">
        <f>+H15-H17</f>
        <v>215</v>
      </c>
      <c r="I19" s="18">
        <f>+I15-I17</f>
        <v>258.5</v>
      </c>
      <c r="J19" s="18">
        <f>+J15-J17</f>
        <v>280.5</v>
      </c>
      <c r="K19" s="18">
        <f>+K15-K17</f>
        <v>321</v>
      </c>
    </row>
    <row r="20" spans="3:11" x14ac:dyDescent="0.25">
      <c r="C20" s="16"/>
      <c r="G20" s="15"/>
      <c r="H20" s="15"/>
      <c r="I20" s="15"/>
      <c r="J20" s="15"/>
      <c r="K20" s="15"/>
    </row>
    <row r="21" spans="3:11" x14ac:dyDescent="0.25">
      <c r="C21" s="19" t="s">
        <v>16</v>
      </c>
      <c r="G21" s="20">
        <f ca="1">-AVERAGE(G29,G30)*$G$8</f>
        <v>-178.44827586206895</v>
      </c>
      <c r="H21" s="20">
        <f ca="1">-AVERAGE(H29,H30)*$G$8</f>
        <v>-173.94024970273483</v>
      </c>
      <c r="I21" s="20">
        <f ca="1">-AVERAGE(I29,I30)*$G$8</f>
        <v>-164.1939091393661</v>
      </c>
      <c r="J21" s="20">
        <f ca="1">-AVERAGE(J29,J30)*$G$8</f>
        <v>-147.85330883340566</v>
      </c>
      <c r="K21" s="20">
        <f ca="1">-AVERAGE(K29,K30)*$G$8</f>
        <v>-124.12796020410653</v>
      </c>
    </row>
    <row r="22" spans="3:11" x14ac:dyDescent="0.25">
      <c r="C22" s="12" t="s">
        <v>17</v>
      </c>
      <c r="D22" s="13"/>
      <c r="E22" s="13"/>
      <c r="F22" s="13"/>
      <c r="G22" s="14">
        <f ca="1">+G19+G21</f>
        <v>21.551724137931046</v>
      </c>
      <c r="H22" s="14">
        <f ca="1">+H19+H21</f>
        <v>41.059750297265168</v>
      </c>
      <c r="I22" s="14">
        <f ca="1">+I19+I21</f>
        <v>94.306090860633901</v>
      </c>
      <c r="J22" s="14">
        <f ca="1">+J19+J21</f>
        <v>132.64669116659434</v>
      </c>
      <c r="K22" s="14">
        <f ca="1">+K19+K21</f>
        <v>196.87203979589347</v>
      </c>
    </row>
    <row r="23" spans="3:11" x14ac:dyDescent="0.25">
      <c r="C23" s="19" t="s">
        <v>18</v>
      </c>
      <c r="G23" s="20">
        <f ca="1">-G22*$G$7</f>
        <v>-4.3103448275862091</v>
      </c>
      <c r="H23" s="20">
        <f ca="1">-H22*$G$7</f>
        <v>-8.2119500594530344</v>
      </c>
      <c r="I23" s="20">
        <f ca="1">-I22*$G$7</f>
        <v>-18.86121817212678</v>
      </c>
      <c r="J23" s="20">
        <f ca="1">-J22*$G$7</f>
        <v>-26.529338233318867</v>
      </c>
      <c r="K23" s="20">
        <f ca="1">-K22*$G$7</f>
        <v>-39.374407959178697</v>
      </c>
    </row>
    <row r="24" spans="3:11" x14ac:dyDescent="0.25">
      <c r="C24" s="21"/>
    </row>
    <row r="25" spans="3:11" x14ac:dyDescent="0.25">
      <c r="C25" s="22" t="s">
        <v>19</v>
      </c>
      <c r="G25" s="26">
        <f ca="1">+G22+G23</f>
        <v>17.241379310344836</v>
      </c>
      <c r="H25" s="26">
        <f ca="1">+H22+H23</f>
        <v>32.847800237812137</v>
      </c>
      <c r="I25" s="26">
        <f ca="1">+I22+I23</f>
        <v>75.444872688507118</v>
      </c>
      <c r="J25" s="26">
        <f ca="1">+J22+J23</f>
        <v>106.11735293327547</v>
      </c>
      <c r="K25" s="26">
        <f ca="1">+K22+K23</f>
        <v>157.49763183671479</v>
      </c>
    </row>
    <row r="27" spans="3:11" x14ac:dyDescent="0.25">
      <c r="C27" s="1" t="s">
        <v>20</v>
      </c>
      <c r="G27" s="26">
        <f ca="1">G25</f>
        <v>17.241379310344836</v>
      </c>
      <c r="H27" s="26">
        <f ca="1">H25</f>
        <v>32.847800237812137</v>
      </c>
      <c r="I27" s="26">
        <f t="shared" ref="I27:K27" ca="1" si="1">I25</f>
        <v>75.444872688507118</v>
      </c>
      <c r="J27" s="26">
        <f t="shared" ca="1" si="1"/>
        <v>106.11735293327547</v>
      </c>
      <c r="K27" s="26">
        <f t="shared" ca="1" si="1"/>
        <v>157.49763183671479</v>
      </c>
    </row>
    <row r="29" spans="3:11" x14ac:dyDescent="0.25">
      <c r="C29" t="s">
        <v>21</v>
      </c>
      <c r="G29" s="20">
        <f>+$G$9</f>
        <v>1000</v>
      </c>
      <c r="H29" s="20">
        <f ca="1">+G30</f>
        <v>982.75862068965512</v>
      </c>
      <c r="I29" s="20">
        <f ca="1">+H30</f>
        <v>949.91082045184294</v>
      </c>
      <c r="J29" s="20">
        <f ca="1">+I30</f>
        <v>874.46594776333586</v>
      </c>
      <c r="K29" s="20">
        <f ca="1">+J30</f>
        <v>768.34859483006039</v>
      </c>
    </row>
    <row r="30" spans="3:11" x14ac:dyDescent="0.25">
      <c r="C30" t="s">
        <v>22</v>
      </c>
      <c r="G30" s="20">
        <f ca="1">+G29-G27</f>
        <v>982.75862068965512</v>
      </c>
      <c r="H30" s="20">
        <f ca="1">+H29-H27</f>
        <v>949.91082045184294</v>
      </c>
      <c r="I30" s="20">
        <f ca="1">+I29-I27</f>
        <v>874.46594776333586</v>
      </c>
      <c r="J30" s="20">
        <f ca="1">+J29-J27</f>
        <v>768.34859483006039</v>
      </c>
      <c r="K30" s="20">
        <f ca="1">+K29-K27</f>
        <v>610.85096299334555</v>
      </c>
    </row>
    <row r="32" spans="3:11" x14ac:dyDescent="0.25">
      <c r="G32" s="23"/>
      <c r="H32" s="23"/>
      <c r="I32" s="23"/>
      <c r="J32" s="23"/>
      <c r="K32" s="23"/>
    </row>
  </sheetData>
  <mergeCells count="1">
    <mergeCell ref="G10:K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71f667-56e2-4166-8847-cc5ce8f3f3b6" xsi:nil="true"/>
    <lcf76f155ced4ddcb4097134ff3c332f xmlns="0051e4eb-a294-46a4-96bb-a85423fe02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43EAC21B9D804A4A8CCC21E9678AFB99" ma:contentTypeVersion="15" ma:contentTypeDescription="Yeni belge oluşturun." ma:contentTypeScope="" ma:versionID="c3f70c8b1bd762b830b60ae85b69e433">
  <xsd:schema xmlns:xsd="http://www.w3.org/2001/XMLSchema" xmlns:xs="http://www.w3.org/2001/XMLSchema" xmlns:p="http://schemas.microsoft.com/office/2006/metadata/properties" xmlns:ns2="0051e4eb-a294-46a4-96bb-a85423fe0215" xmlns:ns3="8171f667-56e2-4166-8847-cc5ce8f3f3b6" targetNamespace="http://schemas.microsoft.com/office/2006/metadata/properties" ma:root="true" ma:fieldsID="ef0e296f3099b7bd7a307feca0115dfd" ns2:_="" ns3:_="">
    <xsd:import namespace="0051e4eb-a294-46a4-96bb-a85423fe0215"/>
    <xsd:import namespace="8171f667-56e2-4166-8847-cc5ce8f3f3b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1e4eb-a294-46a4-96bb-a85423fe02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Resim Etiketleri" ma:readOnly="false" ma:fieldId="{5cf76f15-5ced-4ddc-b409-7134ff3c332f}" ma:taxonomyMulti="true" ma:sspId="2ea27b0f-7a19-4f53-9c4a-b7916871a8b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71f667-56e2-4166-8847-cc5ce8f3f3b6" elementFormDefault="qualified">
    <xsd:import namespace="http://schemas.microsoft.com/office/2006/documentManagement/types"/>
    <xsd:import namespace="http://schemas.microsoft.com/office/infopath/2007/PartnerControls"/>
    <xsd:element name="SharedWithUsers" ma:index="15"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Ayrıntıları ile Paylaşıldı" ma:internalName="SharedWithDetails" ma:readOnly="true">
      <xsd:simpleType>
        <xsd:restriction base="dms:Note">
          <xsd:maxLength value="255"/>
        </xsd:restriction>
      </xsd:simpleType>
    </xsd:element>
    <xsd:element name="TaxCatchAll" ma:index="22" nillable="true" ma:displayName="Taxonomy Catch All Column" ma:hidden="true" ma:list="{62d7bf75-46cd-4be2-8e84-d05314124ee0}" ma:internalName="TaxCatchAll" ma:showField="CatchAllData" ma:web="8171f667-56e2-4166-8847-cc5ce8f3f3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2D8872-6307-4194-A9A1-EBA39BF10480}">
  <ds:schemaRefs>
    <ds:schemaRef ds:uri="http://schemas.microsoft.com/office/2006/metadata/properties"/>
    <ds:schemaRef ds:uri="http://schemas.microsoft.com/office/infopath/2007/PartnerControls"/>
    <ds:schemaRef ds:uri="8171f667-56e2-4166-8847-cc5ce8f3f3b6"/>
    <ds:schemaRef ds:uri="0051e4eb-a294-46a4-96bb-a85423fe0215"/>
  </ds:schemaRefs>
</ds:datastoreItem>
</file>

<file path=customXml/itemProps2.xml><?xml version="1.0" encoding="utf-8"?>
<ds:datastoreItem xmlns:ds="http://schemas.openxmlformats.org/officeDocument/2006/customXml" ds:itemID="{FE460C4D-AE73-4553-8E10-6A4E56139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1e4eb-a294-46a4-96bb-a85423fe0215"/>
    <ds:schemaRef ds:uri="8171f667-56e2-4166-8847-cc5ce8f3f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4B4C8-AD10-4A48-990D-06892E57F6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soru</vt:lpstr>
      <vt:lpstr>çözüm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Kenan Çılman</dc:creator>
  <cp:keywords/>
  <dc:description/>
  <cp:lastModifiedBy>Kenan Çilman</cp:lastModifiedBy>
  <cp:revision/>
  <dcterms:created xsi:type="dcterms:W3CDTF">2020-10-01T09:41:32Z</dcterms:created>
  <dcterms:modified xsi:type="dcterms:W3CDTF">2024-06-20T10:05:01Z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0x01010043EAC21B9D804A4A8CCC21E9678AFB99</vt:lpwstr>
  </property>
  <property fmtid="{D5CDD505-2E9C-101B-9397-08002B2CF9AE}" pid="3" name="MediaServiceImageTags">
    <vt:lpwstr/>
  </property>
</Properties>
</file>