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ownloads\"/>
    </mc:Choice>
  </mc:AlternateContent>
  <xr:revisionPtr revIDLastSave="0" documentId="13_ncr:1_{2CE371AF-BF24-49CA-8656-C4366007D4F0}" xr6:coauthVersionLast="47" xr6:coauthVersionMax="47" xr10:uidLastSave="{00000000-0000-0000-0000-000000000000}"/>
  <bookViews>
    <workbookView xWindow="-108" yWindow="-108" windowWidth="23256" windowHeight="12576" xr2:uid="{4DD4512A-E4A2-4594-A9FA-18A4579F7C6E}"/>
  </bookViews>
  <sheets>
    <sheet name="Bilanço G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38" i="1"/>
  <c r="F46" i="1"/>
  <c r="F56" i="1"/>
  <c r="F51" i="1"/>
  <c r="F47" i="1"/>
  <c r="F37" i="1"/>
  <c r="F36" i="1"/>
  <c r="F12" i="1"/>
  <c r="E12" i="1"/>
  <c r="F19" i="1"/>
  <c r="F21" i="1" s="1"/>
  <c r="F23" i="1" s="1"/>
  <c r="F7" i="1"/>
  <c r="E7" i="1"/>
  <c r="F24" i="1" l="1"/>
  <c r="F25" i="1" s="1"/>
  <c r="F32" i="1" l="1"/>
  <c r="F40" i="1" s="1"/>
  <c r="F52" i="1"/>
  <c r="F53" i="1" s="1"/>
  <c r="F55" i="1" s="1"/>
  <c r="F57" i="1" s="1"/>
</calcChain>
</file>

<file path=xl/sharedStrings.xml><?xml version="1.0" encoding="utf-8"?>
<sst xmlns="http://schemas.openxmlformats.org/spreadsheetml/2006/main" count="58" uniqueCount="55">
  <si>
    <t>Hesap Kalemi</t>
  </si>
  <si>
    <t>2022 Sonu</t>
  </si>
  <si>
    <t>2023 Sonu</t>
  </si>
  <si>
    <t>Kasa ve Bankalar</t>
  </si>
  <si>
    <t>Ticari Alacaklar</t>
  </si>
  <si>
    <t>Stoklar</t>
  </si>
  <si>
    <t>Maddi Duran Varlıklar</t>
  </si>
  <si>
    <t>Toplam Varlıklar</t>
  </si>
  <si>
    <t>Özkaynaklar</t>
  </si>
  <si>
    <t>Toplam Kaynaklar</t>
  </si>
  <si>
    <t>Tutar</t>
  </si>
  <si>
    <t>Net Satışlar</t>
  </si>
  <si>
    <t>Satışların Maliyeti</t>
  </si>
  <si>
    <t>Brüt Kâr</t>
  </si>
  <si>
    <t>Faaliyet Giderleri</t>
  </si>
  <si>
    <t>Faaliyet Kârı</t>
  </si>
  <si>
    <t>Finansman Giderleri</t>
  </si>
  <si>
    <t>Vergi Öncesi Kâr</t>
  </si>
  <si>
    <t>Vergi (%25)</t>
  </si>
  <si>
    <t>Net Dönem Kârı</t>
  </si>
  <si>
    <t>Gelir Kalemleri (2023)</t>
  </si>
  <si>
    <t>Net Kar</t>
  </si>
  <si>
    <t>Düzeltme Kalemi</t>
  </si>
  <si>
    <t>Tutar (TL)</t>
  </si>
  <si>
    <t>Açıklama</t>
  </si>
  <si>
    <t>B. Yatırım Faaliyetlerinden Kaynaklanan Nakit Akışları</t>
  </si>
  <si>
    <t>Yatırım Faaliyetlerinden Kaynaklanan Nakit Akışları</t>
  </si>
  <si>
    <t>Esas Faaliyetlerden Nakit Akışı</t>
  </si>
  <si>
    <t>A. Esas Faaliyetlerden Kaynaklanan Nakit Akışları</t>
  </si>
  <si>
    <t>C. Finansman Faaliyetlerinden Kaynaklanan Nakit Akışları</t>
  </si>
  <si>
    <t>Kalem</t>
  </si>
  <si>
    <t>Kısa Vadeli Ticari Borçlar</t>
  </si>
  <si>
    <t>Uzun Vadeli Finansal Borçlar</t>
  </si>
  <si>
    <t>Dönem net karı, tahakkuk esaslı faaliyet sonucunu üretir. Buna karşın tahakkuk esaslı olduğu için nakit esaslı hale getirmek için bazı düzeltmeler yapılması gerekir. Düzeltmeler aşağıda yer almaktadır.</t>
  </si>
  <si>
    <t xml:space="preserve">Şirketin elde ettiği net karın bir kısmı tahsil edilememiştir. Edilemeyen tutar ticari alacaklardaki artıştan hesaplanır. Bu arada kasa ve bankalardaki artışı buraya katmadık. Zira o kısım dönem başı ve dönem sonu nakit olarak dikkate alınacaktır. </t>
  </si>
  <si>
    <t>Ticari Alacaklardaki Değişim</t>
  </si>
  <si>
    <t>Stoklardaki Değişim</t>
  </si>
  <si>
    <t>Stoklar iki dönem arası azaldığı için aradaki fark nakit girişidir.</t>
  </si>
  <si>
    <t>Kısa Vadeli Borçlardaki Değişim</t>
  </si>
  <si>
    <t>Kısa vadeli ticari borçlar azaldığı için bu tutarlar ödenmiş demektir. Bu nedenle aslında nakit azalışıdır.</t>
  </si>
  <si>
    <t>Maddi Duran Varlıklardaki Değişim</t>
  </si>
  <si>
    <t>Uzun Vadeli Finansal Borçlardaki Değişim</t>
  </si>
  <si>
    <t>Temettü Ödemeleri</t>
  </si>
  <si>
    <t>Şirket fazladan 40.000 TL kredi elde etmiştir.</t>
  </si>
  <si>
    <t>Dönem İçi Nakit Değişimi</t>
  </si>
  <si>
    <t>Dönembaşı Nakit</t>
  </si>
  <si>
    <t>Dönemsonu Nakit</t>
  </si>
  <si>
    <t>2023 yılsonu Kasa ve Bankalar mevcudu 80.000 TL olduğu görülmektedir.</t>
  </si>
  <si>
    <t>Esas Faaliyetlerden Nakit Akışı + Yatırım Faaliyetlerinden Kaynaklanan Nakit Akışları + Finansman Faaliyetlerinden Kaynaklanan Nakit Akışları toplamıdır.</t>
  </si>
  <si>
    <t>2022 yılsonu Kasa ve Bankalar mevcudu 50.000 TL olduğu görülmektedir.</t>
  </si>
  <si>
    <t>Amortisman Giderleri</t>
  </si>
  <si>
    <t xml:space="preserve">Amortisman giderleri gerçekte para çıkışı değildir. Buna karşın net kar hesaplamasında satışların maliyetleri içerisinde veya faaliyet giderleri içerisinde amortisman tutarları yer alır. Bu nedenle amortisman tekrar net kara eklenmelidir. </t>
  </si>
  <si>
    <t xml:space="preserve">Maddi duran varlıklar arttığı için nakit çıkışına yol açmıştır. İki dönem arası artış miktarı para çıkışıdır. Buna karşın amortisman da burada yer aldığı için o kısmı da dikkate aldık. </t>
  </si>
  <si>
    <t>Finansman Faaliyetlerinden Kaynaklanan Nakit Akışları</t>
  </si>
  <si>
    <t>Temettü dağıtılmıştır.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</si>
</sst>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2"/>
      <scheme val="minor"/>
    </font>
    <font>
      <sz val="14"/>
      <color theme="1"/>
      <name val="Calibri"/>
      <family val="2"/>
      <charset val="162"/>
    </font>
    <font>
      <b/>
      <sz val="14"/>
      <color theme="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vertical="center" wrapText="1"/>
    </xf>
    <xf numFmtId="3" fontId="0" fillId="0" borderId="2" xfId="0" applyNumberFormat="1" applyBorder="1"/>
    <xf numFmtId="3" fontId="2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B3EF-3C68-4A95-B6EE-F5DFDA634760}">
  <dimension ref="D2:N57"/>
  <sheetViews>
    <sheetView showGridLines="0" tabSelected="1" topLeftCell="A45" workbookViewId="0">
      <selection activeCell="F53" sqref="F53"/>
    </sheetView>
  </sheetViews>
  <sheetFormatPr defaultRowHeight="14.4" x14ac:dyDescent="0.3"/>
  <cols>
    <col min="4" max="4" width="61.5546875" customWidth="1"/>
    <col min="5" max="6" width="12.109375" bestFit="1" customWidth="1"/>
  </cols>
  <sheetData>
    <row r="2" spans="4:11" ht="18" x14ac:dyDescent="0.3">
      <c r="D2" s="11" t="s">
        <v>0</v>
      </c>
      <c r="E2" s="12" t="s">
        <v>1</v>
      </c>
      <c r="F2" s="12" t="s">
        <v>2</v>
      </c>
    </row>
    <row r="3" spans="4:11" ht="18" x14ac:dyDescent="0.3">
      <c r="D3" s="3" t="s">
        <v>3</v>
      </c>
      <c r="E3" s="4">
        <v>50000</v>
      </c>
      <c r="F3" s="4">
        <v>80000</v>
      </c>
      <c r="G3" s="1"/>
    </row>
    <row r="4" spans="4:11" ht="18" x14ac:dyDescent="0.3">
      <c r="D4" s="3" t="s">
        <v>4</v>
      </c>
      <c r="E4" s="4">
        <v>100000</v>
      </c>
      <c r="F4" s="4">
        <v>120000</v>
      </c>
      <c r="G4" s="1"/>
    </row>
    <row r="5" spans="4:11" ht="18" x14ac:dyDescent="0.3">
      <c r="D5" s="3" t="s">
        <v>5</v>
      </c>
      <c r="E5" s="4">
        <v>80000</v>
      </c>
      <c r="F5" s="4">
        <v>70000</v>
      </c>
      <c r="G5" s="1"/>
    </row>
    <row r="6" spans="4:11" ht="18" x14ac:dyDescent="0.3">
      <c r="D6" s="3" t="s">
        <v>6</v>
      </c>
      <c r="E6" s="4">
        <v>300000</v>
      </c>
      <c r="F6" s="4">
        <v>320000</v>
      </c>
      <c r="G6" s="1"/>
    </row>
    <row r="7" spans="4:11" ht="18" x14ac:dyDescent="0.3">
      <c r="D7" s="11" t="s">
        <v>7</v>
      </c>
      <c r="E7" s="12">
        <f>SUM(E3:E6)</f>
        <v>530000</v>
      </c>
      <c r="F7" s="12">
        <f>SUM(F3:F6)</f>
        <v>590000</v>
      </c>
    </row>
    <row r="8" spans="4:11" ht="18" x14ac:dyDescent="0.3">
      <c r="D8" s="3"/>
      <c r="E8" s="4"/>
      <c r="F8" s="4"/>
    </row>
    <row r="9" spans="4:11" ht="18" x14ac:dyDescent="0.3">
      <c r="D9" s="3" t="s">
        <v>31</v>
      </c>
      <c r="E9" s="4">
        <v>150000</v>
      </c>
      <c r="F9" s="4">
        <v>130000</v>
      </c>
      <c r="G9" s="1"/>
    </row>
    <row r="10" spans="4:11" ht="18" x14ac:dyDescent="0.3">
      <c r="D10" s="3" t="s">
        <v>32</v>
      </c>
      <c r="E10" s="4">
        <v>100000</v>
      </c>
      <c r="F10" s="4">
        <v>140000</v>
      </c>
      <c r="G10" s="1"/>
      <c r="I10" s="1">
        <f>+E11+F25</f>
        <v>347500</v>
      </c>
      <c r="J10" s="1">
        <f>+I10-F11</f>
        <v>27500</v>
      </c>
    </row>
    <row r="11" spans="4:11" ht="18" x14ac:dyDescent="0.3">
      <c r="D11" s="3" t="s">
        <v>8</v>
      </c>
      <c r="E11" s="4">
        <v>280000</v>
      </c>
      <c r="F11" s="4">
        <v>320000</v>
      </c>
      <c r="H11" s="1"/>
      <c r="J11" s="1"/>
      <c r="K11" s="1"/>
    </row>
    <row r="12" spans="4:11" ht="18" x14ac:dyDescent="0.3">
      <c r="D12" s="11" t="s">
        <v>9</v>
      </c>
      <c r="E12" s="12">
        <f>SUM(E9:E11)</f>
        <v>530000</v>
      </c>
      <c r="F12" s="12">
        <f>SUM(F9:F11)</f>
        <v>590000</v>
      </c>
    </row>
    <row r="16" spans="4:11" ht="18" x14ac:dyDescent="0.3">
      <c r="D16" s="9" t="s">
        <v>20</v>
      </c>
      <c r="E16" s="9"/>
      <c r="F16" s="10" t="s">
        <v>10</v>
      </c>
    </row>
    <row r="17" spans="4:14" ht="18" x14ac:dyDescent="0.3">
      <c r="D17" s="11" t="s">
        <v>11</v>
      </c>
      <c r="E17" s="12"/>
      <c r="F17" s="12">
        <v>500000</v>
      </c>
    </row>
    <row r="18" spans="4:14" ht="18" x14ac:dyDescent="0.3">
      <c r="D18" s="3" t="s">
        <v>12</v>
      </c>
      <c r="E18" s="4"/>
      <c r="F18" s="4">
        <v>-350000</v>
      </c>
    </row>
    <row r="19" spans="4:14" ht="18" x14ac:dyDescent="0.3">
      <c r="D19" s="11" t="s">
        <v>13</v>
      </c>
      <c r="E19" s="4"/>
      <c r="F19" s="12">
        <f>SUM(F17:F18)</f>
        <v>150000</v>
      </c>
    </row>
    <row r="20" spans="4:14" ht="18" x14ac:dyDescent="0.3">
      <c r="D20" s="3" t="s">
        <v>14</v>
      </c>
      <c r="E20" s="4"/>
      <c r="F20" s="4">
        <v>-50000</v>
      </c>
    </row>
    <row r="21" spans="4:14" ht="18" x14ac:dyDescent="0.3">
      <c r="D21" s="11" t="s">
        <v>15</v>
      </c>
      <c r="E21" s="4"/>
      <c r="F21" s="12">
        <f>+F19+F20</f>
        <v>100000</v>
      </c>
    </row>
    <row r="22" spans="4:14" ht="18" x14ac:dyDescent="0.3">
      <c r="D22" s="3" t="s">
        <v>16</v>
      </c>
      <c r="E22" s="4"/>
      <c r="F22" s="4">
        <v>-10000</v>
      </c>
    </row>
    <row r="23" spans="4:14" ht="18" x14ac:dyDescent="0.3">
      <c r="D23" s="11" t="s">
        <v>17</v>
      </c>
      <c r="E23" s="4"/>
      <c r="F23" s="12">
        <f>+F21+F22</f>
        <v>90000</v>
      </c>
    </row>
    <row r="24" spans="4:14" ht="18" x14ac:dyDescent="0.3">
      <c r="D24" s="3" t="s">
        <v>18</v>
      </c>
      <c r="E24" s="4"/>
      <c r="F24" s="4">
        <f>-F23*0.25</f>
        <v>-22500</v>
      </c>
    </row>
    <row r="25" spans="4:14" ht="18" x14ac:dyDescent="0.3">
      <c r="D25" s="11" t="s">
        <v>19</v>
      </c>
      <c r="E25" s="12"/>
      <c r="F25" s="12">
        <f>+F23+F24</f>
        <v>67500</v>
      </c>
    </row>
    <row r="26" spans="4:14" x14ac:dyDescent="0.3">
      <c r="D26" s="2"/>
      <c r="E26" s="2"/>
      <c r="F26" s="2"/>
    </row>
    <row r="31" spans="4:14" ht="18" x14ac:dyDescent="0.3">
      <c r="D31" s="6" t="s">
        <v>28</v>
      </c>
      <c r="E31" s="6"/>
      <c r="F31" s="6"/>
      <c r="G31" s="7" t="s">
        <v>24</v>
      </c>
      <c r="H31" s="7"/>
      <c r="I31" s="7"/>
      <c r="J31" s="7"/>
      <c r="K31" s="7"/>
      <c r="L31" s="7"/>
      <c r="M31" s="7"/>
      <c r="N31" s="7"/>
    </row>
    <row r="32" spans="4:14" ht="63" customHeight="1" x14ac:dyDescent="0.3">
      <c r="D32" s="3" t="s">
        <v>21</v>
      </c>
      <c r="E32" s="3"/>
      <c r="F32" s="13">
        <f>F25</f>
        <v>67500</v>
      </c>
      <c r="G32" s="5" t="s">
        <v>33</v>
      </c>
      <c r="H32" s="5"/>
      <c r="I32" s="5"/>
      <c r="J32" s="5"/>
      <c r="K32" s="5"/>
      <c r="L32" s="5"/>
      <c r="M32" s="5"/>
      <c r="N32" s="5"/>
    </row>
    <row r="33" spans="4:14" ht="18" x14ac:dyDescent="0.3">
      <c r="D33" s="8"/>
      <c r="E33" s="8"/>
      <c r="F33" s="14"/>
      <c r="G33" s="5"/>
      <c r="H33" s="5"/>
      <c r="I33" s="5"/>
      <c r="J33" s="5"/>
      <c r="K33" s="5"/>
      <c r="L33" s="5"/>
      <c r="M33" s="5"/>
      <c r="N33" s="5"/>
    </row>
    <row r="34" spans="4:14" ht="18.600000000000001" customHeight="1" x14ac:dyDescent="0.3">
      <c r="D34" s="11" t="s">
        <v>22</v>
      </c>
      <c r="E34" s="11"/>
      <c r="F34" s="11" t="s">
        <v>23</v>
      </c>
      <c r="G34" s="8"/>
      <c r="H34" s="8"/>
      <c r="I34" s="8"/>
      <c r="J34" s="8"/>
      <c r="K34" s="8"/>
      <c r="L34" s="8"/>
      <c r="M34" s="8"/>
      <c r="N34" s="8"/>
    </row>
    <row r="35" spans="4:14" ht="85.8" customHeight="1" x14ac:dyDescent="0.3">
      <c r="D35" s="3" t="s">
        <v>50</v>
      </c>
      <c r="E35" s="3"/>
      <c r="F35" s="4">
        <v>20000</v>
      </c>
      <c r="G35" s="5" t="s">
        <v>51</v>
      </c>
      <c r="H35" s="5"/>
      <c r="I35" s="5"/>
      <c r="J35" s="5"/>
      <c r="K35" s="5"/>
      <c r="L35" s="5"/>
      <c r="M35" s="5"/>
      <c r="N35" s="5"/>
    </row>
    <row r="36" spans="4:14" ht="85.8" customHeight="1" x14ac:dyDescent="0.3">
      <c r="D36" s="3" t="s">
        <v>35</v>
      </c>
      <c r="E36" s="3"/>
      <c r="F36" s="4">
        <f>E4-F4</f>
        <v>-20000</v>
      </c>
      <c r="G36" s="5" t="s">
        <v>34</v>
      </c>
      <c r="H36" s="5"/>
      <c r="I36" s="5"/>
      <c r="J36" s="5"/>
      <c r="K36" s="5"/>
      <c r="L36" s="5"/>
      <c r="M36" s="5"/>
      <c r="N36" s="5"/>
    </row>
    <row r="37" spans="4:14" ht="18" x14ac:dyDescent="0.3">
      <c r="D37" s="3" t="s">
        <v>36</v>
      </c>
      <c r="E37" s="3"/>
      <c r="F37" s="4">
        <f>E5-F5</f>
        <v>10000</v>
      </c>
      <c r="G37" s="5" t="s">
        <v>37</v>
      </c>
      <c r="H37" s="5"/>
      <c r="I37" s="5"/>
      <c r="J37" s="5"/>
      <c r="K37" s="5"/>
      <c r="L37" s="5"/>
      <c r="M37" s="5"/>
      <c r="N37" s="5"/>
    </row>
    <row r="38" spans="4:14" ht="37.799999999999997" customHeight="1" x14ac:dyDescent="0.3">
      <c r="D38" s="3" t="s">
        <v>38</v>
      </c>
      <c r="E38" s="3"/>
      <c r="F38" s="4">
        <f>F9-E9</f>
        <v>-20000</v>
      </c>
      <c r="G38" s="5" t="s">
        <v>39</v>
      </c>
      <c r="H38" s="5"/>
      <c r="I38" s="5"/>
      <c r="J38" s="5"/>
      <c r="K38" s="5"/>
      <c r="L38" s="5"/>
      <c r="M38" s="5"/>
      <c r="N38" s="5"/>
    </row>
    <row r="39" spans="4:14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4:14" ht="18" x14ac:dyDescent="0.3">
      <c r="D40" s="11" t="s">
        <v>27</v>
      </c>
      <c r="E40" s="11"/>
      <c r="F40" s="15">
        <f>SUM(F35:F38,F32)</f>
        <v>57500</v>
      </c>
      <c r="G40" s="8"/>
      <c r="H40" s="8"/>
      <c r="I40" s="8"/>
      <c r="J40" s="8"/>
      <c r="K40" s="8"/>
      <c r="L40" s="8"/>
      <c r="M40" s="8"/>
      <c r="N40" s="8"/>
    </row>
    <row r="41" spans="4:14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4" spans="4:14" ht="18" x14ac:dyDescent="0.3">
      <c r="D44" s="6" t="s">
        <v>25</v>
      </c>
      <c r="E44" s="6"/>
      <c r="F44" s="6"/>
      <c r="G44" s="7" t="s">
        <v>24</v>
      </c>
      <c r="H44" s="7"/>
      <c r="I44" s="7"/>
      <c r="J44" s="7"/>
      <c r="K44" s="7"/>
      <c r="L44" s="7"/>
      <c r="M44" s="7"/>
      <c r="N44" s="7"/>
    </row>
    <row r="45" spans="4:14" ht="18" x14ac:dyDescent="0.3">
      <c r="D45" s="8"/>
      <c r="E45" s="8"/>
      <c r="F45" s="8"/>
      <c r="G45" s="5"/>
      <c r="H45" s="5"/>
      <c r="I45" s="5"/>
      <c r="J45" s="5"/>
      <c r="K45" s="5"/>
      <c r="L45" s="5"/>
      <c r="M45" s="5"/>
      <c r="N45" s="5"/>
    </row>
    <row r="46" spans="4:14" ht="58.2" customHeight="1" x14ac:dyDescent="0.3">
      <c r="D46" s="16" t="s">
        <v>40</v>
      </c>
      <c r="E46" s="16"/>
      <c r="F46" s="4">
        <f>E6-F6-F35</f>
        <v>-40000</v>
      </c>
      <c r="G46" s="5" t="s">
        <v>52</v>
      </c>
      <c r="H46" s="5"/>
      <c r="I46" s="5"/>
      <c r="J46" s="5"/>
      <c r="K46" s="5"/>
      <c r="L46" s="5"/>
      <c r="M46" s="5"/>
      <c r="N46" s="5"/>
    </row>
    <row r="47" spans="4:14" ht="36" x14ac:dyDescent="0.3">
      <c r="D47" s="11" t="s">
        <v>26</v>
      </c>
      <c r="E47" s="11"/>
      <c r="F47" s="15">
        <f>SUM(F46)</f>
        <v>-40000</v>
      </c>
      <c r="G47" s="5"/>
      <c r="H47" s="5"/>
      <c r="I47" s="5"/>
      <c r="J47" s="5"/>
      <c r="K47" s="5"/>
      <c r="L47" s="5"/>
      <c r="M47" s="5"/>
      <c r="N47" s="5"/>
    </row>
    <row r="48" spans="4:14" ht="18" x14ac:dyDescent="0.3">
      <c r="D48" s="3"/>
      <c r="E48" s="3"/>
      <c r="F48" s="4"/>
      <c r="G48" s="5"/>
      <c r="H48" s="5"/>
      <c r="I48" s="5"/>
      <c r="J48" s="5"/>
      <c r="K48" s="5"/>
      <c r="L48" s="5"/>
      <c r="M48" s="5"/>
      <c r="N48" s="5"/>
    </row>
    <row r="49" spans="4:14" ht="18" x14ac:dyDescent="0.3">
      <c r="D49" s="6" t="s">
        <v>29</v>
      </c>
      <c r="E49" s="6"/>
      <c r="F49" s="6"/>
      <c r="G49" s="5"/>
      <c r="H49" s="5"/>
      <c r="I49" s="5"/>
      <c r="J49" s="5"/>
      <c r="K49" s="5"/>
      <c r="L49" s="5"/>
      <c r="M49" s="5"/>
      <c r="N49" s="5"/>
    </row>
    <row r="50" spans="4:14" ht="18" customHeight="1" x14ac:dyDescent="0.3">
      <c r="D50" s="11" t="s">
        <v>30</v>
      </c>
      <c r="E50" s="11"/>
      <c r="F50" s="11" t="s">
        <v>23</v>
      </c>
      <c r="G50" s="9" t="s">
        <v>24</v>
      </c>
      <c r="H50" s="9"/>
      <c r="I50" s="9"/>
      <c r="J50" s="9"/>
      <c r="K50" s="9"/>
      <c r="L50" s="9"/>
      <c r="M50" s="9"/>
      <c r="N50" s="9"/>
    </row>
    <row r="51" spans="4:14" ht="18" customHeight="1" x14ac:dyDescent="0.3">
      <c r="D51" s="3" t="s">
        <v>41</v>
      </c>
      <c r="E51" s="13"/>
      <c r="F51" s="4">
        <f>F10-E10</f>
        <v>40000</v>
      </c>
      <c r="G51" s="5" t="s">
        <v>43</v>
      </c>
      <c r="H51" s="5"/>
      <c r="I51" s="5"/>
      <c r="J51" s="5"/>
      <c r="K51" s="5"/>
      <c r="L51" s="5"/>
      <c r="M51" s="5"/>
      <c r="N51" s="5"/>
    </row>
    <row r="52" spans="4:14" ht="18" customHeight="1" x14ac:dyDescent="0.3">
      <c r="D52" s="3" t="s">
        <v>42</v>
      </c>
      <c r="E52" s="13"/>
      <c r="F52" s="4">
        <f>F11-E11-F25</f>
        <v>-27500</v>
      </c>
      <c r="G52" s="5" t="s">
        <v>54</v>
      </c>
      <c r="H52" s="5"/>
      <c r="I52" s="5"/>
      <c r="J52" s="5"/>
      <c r="K52" s="5"/>
      <c r="L52" s="5"/>
      <c r="M52" s="5"/>
      <c r="N52" s="5"/>
    </row>
    <row r="53" spans="4:14" ht="18" x14ac:dyDescent="0.3">
      <c r="D53" s="11" t="s">
        <v>53</v>
      </c>
      <c r="E53" s="11"/>
      <c r="F53" s="15">
        <f>SUM(F51:F52)</f>
        <v>12500</v>
      </c>
      <c r="G53" s="5"/>
      <c r="H53" s="5"/>
      <c r="I53" s="5"/>
      <c r="J53" s="5"/>
      <c r="K53" s="5"/>
      <c r="L53" s="5"/>
      <c r="M53" s="5"/>
      <c r="N53" s="5"/>
    </row>
    <row r="54" spans="4:14" ht="18" x14ac:dyDescent="0.3">
      <c r="G54" s="5"/>
      <c r="H54" s="5"/>
      <c r="I54" s="5"/>
      <c r="J54" s="5"/>
      <c r="K54" s="5"/>
      <c r="L54" s="5"/>
      <c r="M54" s="5"/>
      <c r="N54" s="5"/>
    </row>
    <row r="55" spans="4:14" ht="52.8" customHeight="1" x14ac:dyDescent="0.3">
      <c r="D55" s="11" t="s">
        <v>44</v>
      </c>
      <c r="E55" s="11"/>
      <c r="F55" s="15">
        <f>+F53+F47+F40</f>
        <v>30000</v>
      </c>
      <c r="G55" s="5" t="s">
        <v>48</v>
      </c>
      <c r="H55" s="5"/>
      <c r="I55" s="5"/>
      <c r="J55" s="5"/>
      <c r="K55" s="5"/>
      <c r="L55" s="5"/>
      <c r="M55" s="5"/>
      <c r="N55" s="5"/>
    </row>
    <row r="56" spans="4:14" ht="37.200000000000003" customHeight="1" x14ac:dyDescent="0.3">
      <c r="D56" s="11" t="s">
        <v>45</v>
      </c>
      <c r="E56" s="11"/>
      <c r="F56" s="15">
        <f>+E3</f>
        <v>50000</v>
      </c>
      <c r="G56" s="5" t="s">
        <v>49</v>
      </c>
      <c r="H56" s="5"/>
      <c r="I56" s="5"/>
      <c r="J56" s="5"/>
      <c r="K56" s="5"/>
      <c r="L56" s="5"/>
      <c r="M56" s="5"/>
      <c r="N56" s="5"/>
    </row>
    <row r="57" spans="4:14" ht="45.6" customHeight="1" x14ac:dyDescent="0.3">
      <c r="D57" s="11" t="s">
        <v>46</v>
      </c>
      <c r="E57" s="11"/>
      <c r="F57" s="15">
        <f>+F55+F56</f>
        <v>80000</v>
      </c>
      <c r="G57" s="5" t="s">
        <v>47</v>
      </c>
      <c r="H57" s="5"/>
      <c r="I57" s="5"/>
      <c r="J57" s="5"/>
      <c r="K57" s="5"/>
      <c r="L57" s="5"/>
      <c r="M57" s="5"/>
      <c r="N57" s="5"/>
    </row>
  </sheetData>
  <mergeCells count="26">
    <mergeCell ref="G53:N53"/>
    <mergeCell ref="G54:N54"/>
    <mergeCell ref="G55:N55"/>
    <mergeCell ref="G56:N56"/>
    <mergeCell ref="G57:N57"/>
    <mergeCell ref="G52:N52"/>
    <mergeCell ref="G32:N32"/>
    <mergeCell ref="G33:N33"/>
    <mergeCell ref="G50:N50"/>
    <mergeCell ref="G47:N47"/>
    <mergeCell ref="G48:N48"/>
    <mergeCell ref="G49:N49"/>
    <mergeCell ref="D46:E46"/>
    <mergeCell ref="D49:F49"/>
    <mergeCell ref="G51:N51"/>
    <mergeCell ref="D31:F31"/>
    <mergeCell ref="D44:F44"/>
    <mergeCell ref="G44:N44"/>
    <mergeCell ref="G45:N45"/>
    <mergeCell ref="G46:N46"/>
    <mergeCell ref="D16:E16"/>
    <mergeCell ref="G31:N31"/>
    <mergeCell ref="G35:N35"/>
    <mergeCell ref="G36:N36"/>
    <mergeCell ref="G37:N37"/>
    <mergeCell ref="G38:N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Bilanço 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2025-04-26T17:57:30Z</dcterms:created>
  <dcterms:modified xsi:type="dcterms:W3CDTF">2025-04-26T20:07:59Z</dcterms:modified>
</cp:coreProperties>
</file>